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50" yWindow="570" windowWidth="19440" windowHeight="11955"/>
  </bookViews>
  <sheets>
    <sheet name="6 дней без курицей" sheetId="38" r:id="rId1"/>
  </sheets>
  <calcPr calcId="125725"/>
</workbook>
</file>

<file path=xl/calcChain.xml><?xml version="1.0" encoding="utf-8"?>
<calcChain xmlns="http://schemas.openxmlformats.org/spreadsheetml/2006/main">
  <c r="C178" i="38"/>
  <c r="C287" l="1"/>
  <c r="D259"/>
  <c r="E259"/>
  <c r="F259"/>
  <c r="G259"/>
  <c r="H259"/>
  <c r="I259"/>
  <c r="J259"/>
  <c r="K259"/>
  <c r="L259"/>
  <c r="M259"/>
  <c r="N259"/>
  <c r="O259"/>
  <c r="P259"/>
  <c r="Q259"/>
  <c r="R259"/>
  <c r="S259"/>
  <c r="T259"/>
  <c r="U259"/>
  <c r="C259"/>
  <c r="D220"/>
  <c r="E220"/>
  <c r="F220"/>
  <c r="G220"/>
  <c r="H220"/>
  <c r="I220"/>
  <c r="J220"/>
  <c r="K220"/>
  <c r="L220"/>
  <c r="M220"/>
  <c r="N220"/>
  <c r="O220"/>
  <c r="P220"/>
  <c r="Q220"/>
  <c r="R220"/>
  <c r="S220"/>
  <c r="T220"/>
  <c r="U220"/>
  <c r="C220"/>
  <c r="D327"/>
  <c r="C327"/>
  <c r="D165"/>
  <c r="D116"/>
  <c r="E116"/>
  <c r="F116"/>
  <c r="G116"/>
  <c r="H116"/>
  <c r="I116"/>
  <c r="J116"/>
  <c r="K116"/>
  <c r="L116"/>
  <c r="M116"/>
  <c r="N116"/>
  <c r="O116"/>
  <c r="P116"/>
  <c r="Q116"/>
  <c r="R116"/>
  <c r="S116"/>
  <c r="T116"/>
  <c r="U116"/>
  <c r="C116"/>
  <c r="G304"/>
  <c r="G300"/>
  <c r="G287"/>
  <c r="D157"/>
  <c r="E157"/>
  <c r="F157"/>
  <c r="G157"/>
  <c r="H157"/>
  <c r="I157"/>
  <c r="J157"/>
  <c r="K157"/>
  <c r="L157"/>
  <c r="M157"/>
  <c r="N157"/>
  <c r="O157"/>
  <c r="P157"/>
  <c r="Q157"/>
  <c r="R157"/>
  <c r="S157"/>
  <c r="T157"/>
  <c r="U157"/>
  <c r="C157"/>
  <c r="D154"/>
  <c r="E154"/>
  <c r="F154"/>
  <c r="G154"/>
  <c r="H154"/>
  <c r="I154"/>
  <c r="J154"/>
  <c r="K154"/>
  <c r="L154"/>
  <c r="M154"/>
  <c r="N154"/>
  <c r="O154"/>
  <c r="P154"/>
  <c r="Q154"/>
  <c r="R154"/>
  <c r="S154"/>
  <c r="T154"/>
  <c r="U154"/>
  <c r="C154"/>
  <c r="C127"/>
  <c r="C304" l="1"/>
  <c r="C300"/>
  <c r="C290"/>
  <c r="C305" l="1"/>
  <c r="D316" l="1"/>
  <c r="E316"/>
  <c r="F316"/>
  <c r="G316"/>
  <c r="H316"/>
  <c r="I316"/>
  <c r="J316"/>
  <c r="K316"/>
  <c r="L316"/>
  <c r="M316"/>
  <c r="N316"/>
  <c r="O316"/>
  <c r="P316"/>
  <c r="Q316"/>
  <c r="R316"/>
  <c r="S316"/>
  <c r="T316"/>
  <c r="U316"/>
  <c r="C316"/>
  <c r="E327"/>
  <c r="F327"/>
  <c r="G327"/>
  <c r="H327"/>
  <c r="I327"/>
  <c r="J327"/>
  <c r="K327"/>
  <c r="L327"/>
  <c r="M327"/>
  <c r="N327"/>
  <c r="O327"/>
  <c r="P327"/>
  <c r="Q327"/>
  <c r="R327"/>
  <c r="S327"/>
  <c r="T327"/>
  <c r="U327"/>
  <c r="D304"/>
  <c r="E304"/>
  <c r="F304"/>
  <c r="H304"/>
  <c r="I304"/>
  <c r="J304"/>
  <c r="K304"/>
  <c r="L304"/>
  <c r="M304"/>
  <c r="N304"/>
  <c r="O304"/>
  <c r="P304"/>
  <c r="Q304"/>
  <c r="R304"/>
  <c r="S304"/>
  <c r="T304"/>
  <c r="U304"/>
  <c r="D168"/>
  <c r="E165"/>
  <c r="E168" s="1"/>
  <c r="F165"/>
  <c r="F168" s="1"/>
  <c r="G165"/>
  <c r="G168" s="1"/>
  <c r="H165"/>
  <c r="H168" s="1"/>
  <c r="I165"/>
  <c r="I168" s="1"/>
  <c r="J165"/>
  <c r="J168" s="1"/>
  <c r="K165"/>
  <c r="K168" s="1"/>
  <c r="L165"/>
  <c r="L168" s="1"/>
  <c r="M165"/>
  <c r="M168" s="1"/>
  <c r="N165"/>
  <c r="N168" s="1"/>
  <c r="O165"/>
  <c r="O168" s="1"/>
  <c r="P165"/>
  <c r="P168" s="1"/>
  <c r="Q165"/>
  <c r="Q168" s="1"/>
  <c r="R165"/>
  <c r="R168" s="1"/>
  <c r="S165"/>
  <c r="S168" s="1"/>
  <c r="T165"/>
  <c r="T168" s="1"/>
  <c r="U165"/>
  <c r="U168" s="1"/>
  <c r="C168"/>
  <c r="C143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C44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C32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C27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C16"/>
  <c r="U300"/>
  <c r="T300"/>
  <c r="S300"/>
  <c r="R300"/>
  <c r="Q300"/>
  <c r="P300"/>
  <c r="O300"/>
  <c r="N300"/>
  <c r="M300"/>
  <c r="L300"/>
  <c r="K300"/>
  <c r="J300"/>
  <c r="I300"/>
  <c r="H300"/>
  <c r="F300"/>
  <c r="E300"/>
  <c r="D300"/>
  <c r="U290"/>
  <c r="T290"/>
  <c r="S290"/>
  <c r="R290"/>
  <c r="Q290"/>
  <c r="P290"/>
  <c r="O290"/>
  <c r="N290"/>
  <c r="M290"/>
  <c r="L290"/>
  <c r="K290"/>
  <c r="J290"/>
  <c r="I290"/>
  <c r="H290"/>
  <c r="G290"/>
  <c r="G305" s="1"/>
  <c r="F290"/>
  <c r="E290"/>
  <c r="D290"/>
  <c r="U287"/>
  <c r="T287"/>
  <c r="S287"/>
  <c r="R287"/>
  <c r="Q287"/>
  <c r="P287"/>
  <c r="O287"/>
  <c r="N287"/>
  <c r="M287"/>
  <c r="L287"/>
  <c r="K287"/>
  <c r="J287"/>
  <c r="I287"/>
  <c r="H287"/>
  <c r="F287"/>
  <c r="E287"/>
  <c r="D287"/>
  <c r="U276"/>
  <c r="T276"/>
  <c r="S276"/>
  <c r="R276"/>
  <c r="Q276"/>
  <c r="P276"/>
  <c r="O276"/>
  <c r="N276"/>
  <c r="M276"/>
  <c r="L276"/>
  <c r="K276"/>
  <c r="J276"/>
  <c r="I276"/>
  <c r="H276"/>
  <c r="G276"/>
  <c r="F276"/>
  <c r="E276"/>
  <c r="D276"/>
  <c r="C276"/>
  <c r="U271"/>
  <c r="T271"/>
  <c r="S271"/>
  <c r="R271"/>
  <c r="Q271"/>
  <c r="P271"/>
  <c r="O271"/>
  <c r="N271"/>
  <c r="M271"/>
  <c r="L271"/>
  <c r="K271"/>
  <c r="J271"/>
  <c r="I271"/>
  <c r="H271"/>
  <c r="G271"/>
  <c r="F271"/>
  <c r="E271"/>
  <c r="D271"/>
  <c r="U247"/>
  <c r="T247"/>
  <c r="S247"/>
  <c r="R247"/>
  <c r="Q247"/>
  <c r="P247"/>
  <c r="O247"/>
  <c r="N247"/>
  <c r="M247"/>
  <c r="L247"/>
  <c r="K247"/>
  <c r="J247"/>
  <c r="I247"/>
  <c r="H247"/>
  <c r="G247"/>
  <c r="F247"/>
  <c r="E247"/>
  <c r="D247"/>
  <c r="C247"/>
  <c r="U243"/>
  <c r="T243"/>
  <c r="S243"/>
  <c r="R243"/>
  <c r="Q243"/>
  <c r="P243"/>
  <c r="O243"/>
  <c r="N243"/>
  <c r="M243"/>
  <c r="L243"/>
  <c r="K243"/>
  <c r="J243"/>
  <c r="I243"/>
  <c r="H243"/>
  <c r="G243"/>
  <c r="F243"/>
  <c r="E243"/>
  <c r="D243"/>
  <c r="U234"/>
  <c r="T234"/>
  <c r="S234"/>
  <c r="R234"/>
  <c r="Q234"/>
  <c r="P234"/>
  <c r="O234"/>
  <c r="N234"/>
  <c r="M234"/>
  <c r="L234"/>
  <c r="K234"/>
  <c r="J234"/>
  <c r="I234"/>
  <c r="H234"/>
  <c r="G234"/>
  <c r="F234"/>
  <c r="E234"/>
  <c r="D234"/>
  <c r="C234"/>
  <c r="U231"/>
  <c r="T231"/>
  <c r="S231"/>
  <c r="R231"/>
  <c r="Q231"/>
  <c r="P231"/>
  <c r="O231"/>
  <c r="N231"/>
  <c r="M231"/>
  <c r="L231"/>
  <c r="K231"/>
  <c r="J231"/>
  <c r="I231"/>
  <c r="H231"/>
  <c r="G231"/>
  <c r="F231"/>
  <c r="E231"/>
  <c r="D231"/>
  <c r="C231"/>
  <c r="U216"/>
  <c r="T216"/>
  <c r="S216"/>
  <c r="R216"/>
  <c r="Q216"/>
  <c r="P216"/>
  <c r="O216"/>
  <c r="N216"/>
  <c r="M216"/>
  <c r="L216"/>
  <c r="K216"/>
  <c r="J216"/>
  <c r="I216"/>
  <c r="H216"/>
  <c r="G216"/>
  <c r="F216"/>
  <c r="E216"/>
  <c r="D216"/>
  <c r="U205"/>
  <c r="T205"/>
  <c r="S205"/>
  <c r="R205"/>
  <c r="Q205"/>
  <c r="P205"/>
  <c r="O205"/>
  <c r="N205"/>
  <c r="M205"/>
  <c r="L205"/>
  <c r="K205"/>
  <c r="J205"/>
  <c r="I205"/>
  <c r="H205"/>
  <c r="G205"/>
  <c r="F205"/>
  <c r="E205"/>
  <c r="D205"/>
  <c r="C205"/>
  <c r="U193"/>
  <c r="T193"/>
  <c r="S193"/>
  <c r="R193"/>
  <c r="Q193"/>
  <c r="P193"/>
  <c r="O193"/>
  <c r="N193"/>
  <c r="M193"/>
  <c r="L193"/>
  <c r="K193"/>
  <c r="J193"/>
  <c r="I193"/>
  <c r="H193"/>
  <c r="G193"/>
  <c r="F193"/>
  <c r="E193"/>
  <c r="D193"/>
  <c r="C193"/>
  <c r="U189"/>
  <c r="T189"/>
  <c r="S189"/>
  <c r="R189"/>
  <c r="Q189"/>
  <c r="P189"/>
  <c r="O189"/>
  <c r="N189"/>
  <c r="M189"/>
  <c r="L189"/>
  <c r="K189"/>
  <c r="J189"/>
  <c r="I189"/>
  <c r="H189"/>
  <c r="G189"/>
  <c r="F189"/>
  <c r="E189"/>
  <c r="D189"/>
  <c r="C189"/>
  <c r="U181"/>
  <c r="T181"/>
  <c r="S181"/>
  <c r="R181"/>
  <c r="Q181"/>
  <c r="P181"/>
  <c r="O181"/>
  <c r="N181"/>
  <c r="M181"/>
  <c r="L181"/>
  <c r="K181"/>
  <c r="J181"/>
  <c r="I181"/>
  <c r="H181"/>
  <c r="G181"/>
  <c r="F181"/>
  <c r="E181"/>
  <c r="D181"/>
  <c r="C181"/>
  <c r="U178"/>
  <c r="T178"/>
  <c r="S178"/>
  <c r="R178"/>
  <c r="Q178"/>
  <c r="P178"/>
  <c r="O178"/>
  <c r="N178"/>
  <c r="M178"/>
  <c r="L178"/>
  <c r="K178"/>
  <c r="J178"/>
  <c r="I178"/>
  <c r="H178"/>
  <c r="G178"/>
  <c r="F178"/>
  <c r="E178"/>
  <c r="D178"/>
  <c r="U143"/>
  <c r="T143"/>
  <c r="S143"/>
  <c r="R143"/>
  <c r="Q143"/>
  <c r="P143"/>
  <c r="O143"/>
  <c r="N143"/>
  <c r="M143"/>
  <c r="L143"/>
  <c r="K143"/>
  <c r="J143"/>
  <c r="I143"/>
  <c r="H143"/>
  <c r="G143"/>
  <c r="F143"/>
  <c r="E143"/>
  <c r="D143"/>
  <c r="U139"/>
  <c r="T139"/>
  <c r="S139"/>
  <c r="R139"/>
  <c r="Q139"/>
  <c r="P139"/>
  <c r="O139"/>
  <c r="N139"/>
  <c r="M139"/>
  <c r="L139"/>
  <c r="K139"/>
  <c r="J139"/>
  <c r="I139"/>
  <c r="H139"/>
  <c r="G139"/>
  <c r="F139"/>
  <c r="E139"/>
  <c r="D139"/>
  <c r="C139"/>
  <c r="U127"/>
  <c r="T127"/>
  <c r="S127"/>
  <c r="R127"/>
  <c r="Q127"/>
  <c r="P127"/>
  <c r="O127"/>
  <c r="N127"/>
  <c r="M127"/>
  <c r="L127"/>
  <c r="K127"/>
  <c r="J127"/>
  <c r="I127"/>
  <c r="H127"/>
  <c r="G127"/>
  <c r="F127"/>
  <c r="E127"/>
  <c r="D127"/>
  <c r="U111"/>
  <c r="T111"/>
  <c r="S111"/>
  <c r="R111"/>
  <c r="Q111"/>
  <c r="P111"/>
  <c r="O111"/>
  <c r="N111"/>
  <c r="M111"/>
  <c r="L111"/>
  <c r="K111"/>
  <c r="J111"/>
  <c r="I111"/>
  <c r="H111"/>
  <c r="G111"/>
  <c r="F111"/>
  <c r="E111"/>
  <c r="D111"/>
  <c r="U102"/>
  <c r="T102"/>
  <c r="S102"/>
  <c r="R102"/>
  <c r="Q102"/>
  <c r="P102"/>
  <c r="O102"/>
  <c r="N102"/>
  <c r="M102"/>
  <c r="L102"/>
  <c r="K102"/>
  <c r="J102"/>
  <c r="I102"/>
  <c r="H102"/>
  <c r="G102"/>
  <c r="F102"/>
  <c r="E102"/>
  <c r="D102"/>
  <c r="C102"/>
  <c r="U99"/>
  <c r="T99"/>
  <c r="S99"/>
  <c r="R99"/>
  <c r="Q99"/>
  <c r="P99"/>
  <c r="O99"/>
  <c r="N99"/>
  <c r="M99"/>
  <c r="L99"/>
  <c r="K99"/>
  <c r="J99"/>
  <c r="I99"/>
  <c r="H99"/>
  <c r="G99"/>
  <c r="F99"/>
  <c r="E99"/>
  <c r="D99"/>
  <c r="C99"/>
  <c r="U87"/>
  <c r="T87"/>
  <c r="S87"/>
  <c r="R87"/>
  <c r="Q87"/>
  <c r="P87"/>
  <c r="O87"/>
  <c r="N87"/>
  <c r="M87"/>
  <c r="L87"/>
  <c r="K87"/>
  <c r="J87"/>
  <c r="I87"/>
  <c r="H87"/>
  <c r="G87"/>
  <c r="F87"/>
  <c r="E87"/>
  <c r="D87"/>
  <c r="C87"/>
  <c r="U83"/>
  <c r="T83"/>
  <c r="S83"/>
  <c r="R83"/>
  <c r="Q83"/>
  <c r="P83"/>
  <c r="O83"/>
  <c r="N83"/>
  <c r="M83"/>
  <c r="L83"/>
  <c r="K83"/>
  <c r="J83"/>
  <c r="I83"/>
  <c r="H83"/>
  <c r="G83"/>
  <c r="F83"/>
  <c r="E83"/>
  <c r="D83"/>
  <c r="C83"/>
  <c r="U70"/>
  <c r="T70"/>
  <c r="S70"/>
  <c r="R70"/>
  <c r="Q70"/>
  <c r="P70"/>
  <c r="O70"/>
  <c r="N70"/>
  <c r="M70"/>
  <c r="L70"/>
  <c r="K70"/>
  <c r="J70"/>
  <c r="I70"/>
  <c r="H70"/>
  <c r="G70"/>
  <c r="F70"/>
  <c r="E70"/>
  <c r="D70"/>
  <c r="C70"/>
  <c r="U59"/>
  <c r="T59"/>
  <c r="S59"/>
  <c r="R59"/>
  <c r="Q59"/>
  <c r="P59"/>
  <c r="O59"/>
  <c r="N59"/>
  <c r="M59"/>
  <c r="L59"/>
  <c r="K59"/>
  <c r="J59"/>
  <c r="I59"/>
  <c r="H59"/>
  <c r="G59"/>
  <c r="F59"/>
  <c r="E59"/>
  <c r="D59"/>
  <c r="C59"/>
  <c r="U55"/>
  <c r="T55"/>
  <c r="S55"/>
  <c r="R55"/>
  <c r="Q55"/>
  <c r="P55"/>
  <c r="O55"/>
  <c r="N55"/>
  <c r="M55"/>
  <c r="L55"/>
  <c r="K55"/>
  <c r="J55"/>
  <c r="I55"/>
  <c r="H55"/>
  <c r="G55"/>
  <c r="F55"/>
  <c r="E55"/>
  <c r="D55"/>
  <c r="C55"/>
  <c r="U47"/>
  <c r="T47"/>
  <c r="S47"/>
  <c r="R47"/>
  <c r="Q47"/>
  <c r="P47"/>
  <c r="O47"/>
  <c r="N47"/>
  <c r="M47"/>
  <c r="L47"/>
  <c r="K47"/>
  <c r="J47"/>
  <c r="I47"/>
  <c r="H47"/>
  <c r="G47"/>
  <c r="F47"/>
  <c r="E47"/>
  <c r="D47"/>
  <c r="C47"/>
  <c r="E340" l="1"/>
  <c r="E305"/>
  <c r="C33"/>
  <c r="I305"/>
  <c r="K305"/>
  <c r="M305"/>
  <c r="O305"/>
  <c r="Q305"/>
  <c r="S305"/>
  <c r="U305"/>
  <c r="U328"/>
  <c r="S328"/>
  <c r="Q328"/>
  <c r="O328"/>
  <c r="M328"/>
  <c r="K328"/>
  <c r="I328"/>
  <c r="G328"/>
  <c r="E328"/>
  <c r="T328"/>
  <c r="R328"/>
  <c r="P328"/>
  <c r="N328"/>
  <c r="L328"/>
  <c r="J328"/>
  <c r="H328"/>
  <c r="F328"/>
  <c r="D328"/>
  <c r="C340"/>
  <c r="C328"/>
  <c r="I340"/>
  <c r="G340"/>
  <c r="C248"/>
  <c r="D305"/>
  <c r="F305"/>
  <c r="H305"/>
  <c r="J305"/>
  <c r="L305"/>
  <c r="N305"/>
  <c r="P305"/>
  <c r="R305"/>
  <c r="T305"/>
  <c r="G60"/>
  <c r="O60"/>
  <c r="S60"/>
  <c r="K60"/>
  <c r="C60"/>
  <c r="U60"/>
  <c r="Q60"/>
  <c r="M60"/>
  <c r="I60"/>
  <c r="E60"/>
  <c r="D60"/>
  <c r="F60"/>
  <c r="H60"/>
  <c r="J60"/>
  <c r="L60"/>
  <c r="N60"/>
  <c r="P60"/>
  <c r="R60"/>
  <c r="T60"/>
  <c r="D117"/>
  <c r="F117"/>
  <c r="H117"/>
  <c r="J117"/>
  <c r="L117"/>
  <c r="N117"/>
  <c r="P117"/>
  <c r="R117"/>
  <c r="T117"/>
  <c r="D144"/>
  <c r="F144"/>
  <c r="H144"/>
  <c r="J144"/>
  <c r="L144"/>
  <c r="N144"/>
  <c r="P144"/>
  <c r="R144"/>
  <c r="T144"/>
  <c r="C194"/>
  <c r="E194"/>
  <c r="G194"/>
  <c r="I194"/>
  <c r="K194"/>
  <c r="M194"/>
  <c r="O194"/>
  <c r="Q194"/>
  <c r="S194"/>
  <c r="C221"/>
  <c r="E221"/>
  <c r="G221"/>
  <c r="I221"/>
  <c r="K221"/>
  <c r="M221"/>
  <c r="O221"/>
  <c r="Q221"/>
  <c r="S221"/>
  <c r="U221"/>
  <c r="C88"/>
  <c r="E88"/>
  <c r="G88"/>
  <c r="I88"/>
  <c r="K88"/>
  <c r="M88"/>
  <c r="O88"/>
  <c r="Q88"/>
  <c r="S88"/>
  <c r="U88"/>
  <c r="U33"/>
  <c r="S33"/>
  <c r="Q33"/>
  <c r="O33"/>
  <c r="M33"/>
  <c r="K33"/>
  <c r="I33"/>
  <c r="G33"/>
  <c r="E33"/>
  <c r="T33"/>
  <c r="R33"/>
  <c r="P33"/>
  <c r="N33"/>
  <c r="L33"/>
  <c r="J33"/>
  <c r="H33"/>
  <c r="F33"/>
  <c r="D33"/>
  <c r="D88"/>
  <c r="F88"/>
  <c r="H88"/>
  <c r="J88"/>
  <c r="L88"/>
  <c r="N88"/>
  <c r="P88"/>
  <c r="R88"/>
  <c r="T88"/>
  <c r="C117"/>
  <c r="E117"/>
  <c r="G117"/>
  <c r="I117"/>
  <c r="K117"/>
  <c r="M117"/>
  <c r="O117"/>
  <c r="Q117"/>
  <c r="S117"/>
  <c r="U117"/>
  <c r="C144"/>
  <c r="E144"/>
  <c r="G144"/>
  <c r="I144"/>
  <c r="K144"/>
  <c r="M144"/>
  <c r="O144"/>
  <c r="Q144"/>
  <c r="S144"/>
  <c r="U144"/>
  <c r="D194"/>
  <c r="F194"/>
  <c r="H194"/>
  <c r="J194"/>
  <c r="L194"/>
  <c r="N194"/>
  <c r="P194"/>
  <c r="R194"/>
  <c r="T194"/>
  <c r="D221"/>
  <c r="F221"/>
  <c r="H221"/>
  <c r="J221"/>
  <c r="L221"/>
  <c r="N221"/>
  <c r="P221"/>
  <c r="R221"/>
  <c r="T221"/>
  <c r="D248"/>
  <c r="F248"/>
  <c r="H248"/>
  <c r="J248"/>
  <c r="L248"/>
  <c r="N248"/>
  <c r="P248"/>
  <c r="R248"/>
  <c r="T248"/>
  <c r="U194"/>
  <c r="E248"/>
  <c r="G248"/>
  <c r="I248"/>
  <c r="K248"/>
  <c r="M248"/>
  <c r="O248"/>
  <c r="Q248"/>
  <c r="S248"/>
  <c r="U248"/>
  <c r="D277"/>
  <c r="F277"/>
  <c r="H277"/>
  <c r="J277"/>
  <c r="L277"/>
  <c r="N277"/>
  <c r="P277"/>
  <c r="R277"/>
  <c r="T277"/>
  <c r="C277"/>
  <c r="E277"/>
  <c r="G277"/>
  <c r="I277"/>
  <c r="K277"/>
  <c r="M277"/>
  <c r="O277"/>
  <c r="Q277"/>
  <c r="S277"/>
  <c r="U277"/>
  <c r="H333" l="1"/>
  <c r="H334" s="1"/>
  <c r="P333"/>
  <c r="P334" s="1"/>
  <c r="S333"/>
  <c r="S334" s="1"/>
  <c r="O333"/>
  <c r="O334" s="1"/>
  <c r="K333"/>
  <c r="K334" s="1"/>
  <c r="G333"/>
  <c r="G334" s="1"/>
  <c r="C333"/>
  <c r="R333"/>
  <c r="R334" s="1"/>
  <c r="F333"/>
  <c r="F334" s="1"/>
  <c r="Q333"/>
  <c r="Q334" s="1"/>
  <c r="M333"/>
  <c r="M334" s="1"/>
  <c r="I333"/>
  <c r="I334" s="1"/>
  <c r="E333"/>
  <c r="E334" s="1"/>
  <c r="D333"/>
  <c r="L333"/>
  <c r="L334" s="1"/>
  <c r="T333"/>
  <c r="T334" s="1"/>
  <c r="J333"/>
  <c r="J334" s="1"/>
  <c r="N333"/>
  <c r="N334" s="1"/>
  <c r="D335" l="1"/>
  <c r="C334"/>
  <c r="C335"/>
  <c r="D334"/>
</calcChain>
</file>

<file path=xl/sharedStrings.xml><?xml version="1.0" encoding="utf-8"?>
<sst xmlns="http://schemas.openxmlformats.org/spreadsheetml/2006/main" count="994" uniqueCount="189">
  <si>
    <t>№ рецептуры</t>
  </si>
  <si>
    <t>Название блюда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</si>
  <si>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</si>
  <si>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</si>
  <si>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</si>
  <si>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</si>
  <si>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</si>
  <si>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</si>
  <si>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</si>
  <si>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</si>
  <si>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</si>
  <si>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</si>
  <si>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</si>
  <si>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</si>
  <si>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</si>
  <si>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</si>
  <si>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</si>
  <si>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</si>
  <si>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</si>
  <si>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</si>
  <si>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</si>
  <si>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</si>
  <si>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</si>
  <si>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</si>
  <si>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</si>
  <si>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</si>
  <si>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Понедельник, 1 неделя</t>
  </si>
  <si>
    <t>Завтрак</t>
  </si>
  <si>
    <t>54-9к-2020</t>
  </si>
  <si>
    <t>Каша вязкая молочная овсяная</t>
  </si>
  <si>
    <t>54-4гн-2020</t>
  </si>
  <si>
    <t>Чай с молоком и сахаром</t>
  </si>
  <si>
    <t>Пром.</t>
  </si>
  <si>
    <t>Батон простой</t>
  </si>
  <si>
    <t>Итого за Завтрак</t>
  </si>
  <si>
    <t>Второй завтрак</t>
  </si>
  <si>
    <t>Молоко 2.5%</t>
  </si>
  <si>
    <t>Итого за Второй завтрак</t>
  </si>
  <si>
    <t>Обед</t>
  </si>
  <si>
    <t>54-7с-2020</t>
  </si>
  <si>
    <t xml:space="preserve">54-9м-2020 </t>
  </si>
  <si>
    <t>Жаркое по-домашнему</t>
  </si>
  <si>
    <t>54-1хн-2020</t>
  </si>
  <si>
    <t>Компот из смеси сухофруктов</t>
  </si>
  <si>
    <t>Хлеб пшеничный</t>
  </si>
  <si>
    <t>Хлеб ржаной</t>
  </si>
  <si>
    <t>Итого за Обед</t>
  </si>
  <si>
    <t>Полдник</t>
  </si>
  <si>
    <t>54-3гн -2020</t>
  </si>
  <si>
    <t>Итого за Полдник</t>
  </si>
  <si>
    <t>Итого за день</t>
  </si>
  <si>
    <t>Вторник, 1 неделя</t>
  </si>
  <si>
    <t>54-1з-2020</t>
  </si>
  <si>
    <t>Сыр твердых сортов в нарезке</t>
  </si>
  <si>
    <t>54-21гн-2020</t>
  </si>
  <si>
    <t>Какао с молоком</t>
  </si>
  <si>
    <t>Ряженка 2.5%</t>
  </si>
  <si>
    <t>54-8с-2020</t>
  </si>
  <si>
    <t>Суп гороховый</t>
  </si>
  <si>
    <t xml:space="preserve">54-3м-2020 </t>
  </si>
  <si>
    <t>Голубцы ленивые</t>
  </si>
  <si>
    <t>54-33хн-2020</t>
  </si>
  <si>
    <t>Напиток апельсиновый</t>
  </si>
  <si>
    <t>54-10в-2020</t>
  </si>
  <si>
    <t>Булочка ванильная</t>
  </si>
  <si>
    <t>Сок яблочный</t>
  </si>
  <si>
    <t>Среда, 1 неделя</t>
  </si>
  <si>
    <t>54-1о-2020</t>
  </si>
  <si>
    <t>Омлет натуральный</t>
  </si>
  <si>
    <t>54-3гн-2020</t>
  </si>
  <si>
    <t>Чай с лимоном и сахаром</t>
  </si>
  <si>
    <t>54-1с-2020</t>
  </si>
  <si>
    <t>Щи из свежей капусты со сметаной</t>
  </si>
  <si>
    <t>54-4г-2020</t>
  </si>
  <si>
    <t>Каша гречневая рассыпчатая</t>
  </si>
  <si>
    <t>54-3соус-2020</t>
  </si>
  <si>
    <t>Соус красный основной</t>
  </si>
  <si>
    <t>54-23гн-2020</t>
  </si>
  <si>
    <t>Кофейный напиток с молоком</t>
  </si>
  <si>
    <t>54-3г-2020</t>
  </si>
  <si>
    <t>Макароны отварные с сыром</t>
  </si>
  <si>
    <t>Пряник</t>
  </si>
  <si>
    <t>Четверг, 1 неделя</t>
  </si>
  <si>
    <t>54-19к-2020</t>
  </si>
  <si>
    <t>Суп молочный с макаронными изделиями</t>
  </si>
  <si>
    <t>54-2гн-2020</t>
  </si>
  <si>
    <t>Чай с сахаром</t>
  </si>
  <si>
    <t>54-21г-2020</t>
  </si>
  <si>
    <t>Горошница</t>
  </si>
  <si>
    <t>Сушка простая</t>
  </si>
  <si>
    <t>Пятница, 1 неделя</t>
  </si>
  <si>
    <t>54-7к-2020</t>
  </si>
  <si>
    <t>54-2с-2020</t>
  </si>
  <si>
    <t>Борщ с капустой и картофелем со сметаной</t>
  </si>
  <si>
    <t>54-11г-2020</t>
  </si>
  <si>
    <t>Картофельное пюре</t>
  </si>
  <si>
    <t>54-7р-2020</t>
  </si>
  <si>
    <t>Рыба, припущенная в молоке (минтай)</t>
  </si>
  <si>
    <t>Понедельник, 2 неделя</t>
  </si>
  <si>
    <t>54-3с-2020</t>
  </si>
  <si>
    <t>Рассольник Ленинградский</t>
  </si>
  <si>
    <t>54-13м-2020</t>
  </si>
  <si>
    <t>Запеканка картофельная с говядиной</t>
  </si>
  <si>
    <t>Вторник, 2 неделя</t>
  </si>
  <si>
    <t>54-21к-2020</t>
  </si>
  <si>
    <t>54-6с-2020</t>
  </si>
  <si>
    <t>Суп картофельный с клецками</t>
  </si>
  <si>
    <t>Среда, 2 неделя</t>
  </si>
  <si>
    <t xml:space="preserve">54-2м-2020 </t>
  </si>
  <si>
    <t>Гуляш из говядины</t>
  </si>
  <si>
    <t>Четверг, 2 неделя</t>
  </si>
  <si>
    <t xml:space="preserve">54-1т-2020                                     </t>
  </si>
  <si>
    <t>Запеканка из творога</t>
  </si>
  <si>
    <t>молоко сгущенное с сахаром</t>
  </si>
  <si>
    <t>Пятница, 2 неделя</t>
  </si>
  <si>
    <t>54-18к-2020</t>
  </si>
  <si>
    <t>Суп молочный с рисом</t>
  </si>
  <si>
    <t>54-16з-2020</t>
  </si>
  <si>
    <t>Винегрет с растительным маслом</t>
  </si>
  <si>
    <t>54-1г-2020</t>
  </si>
  <si>
    <t>Макароны отварные</t>
  </si>
  <si>
    <t>Кисель</t>
  </si>
  <si>
    <t xml:space="preserve">Каша манная </t>
  </si>
  <si>
    <t>Суббота, 1 неделя</t>
  </si>
  <si>
    <t>Суббота, 2 неделя</t>
  </si>
  <si>
    <t>Каша вязкая молочная ячневая</t>
  </si>
  <si>
    <t xml:space="preserve">Кисель </t>
  </si>
  <si>
    <t>СОГЛАСОВАНО</t>
  </si>
  <si>
    <t>УТВЕРЖДЕНО</t>
  </si>
  <si>
    <t>____________________________</t>
  </si>
  <si>
    <t>ном.рец №174</t>
  </si>
  <si>
    <t>40/40</t>
  </si>
  <si>
    <t>ИТОГО</t>
  </si>
  <si>
    <t>Пищевые вещества</t>
  </si>
  <si>
    <t>Витамины</t>
  </si>
  <si>
    <t>Минеральные вещества</t>
  </si>
  <si>
    <t>Итого за весь период</t>
  </si>
  <si>
    <t>Среднее значение</t>
  </si>
  <si>
    <t>Содержание белков, жиров, углеводов в меню за период в % от калорийности</t>
  </si>
  <si>
    <t>СУММАРНЫЕ ОБЪЕМЫ БЛЮД ПО ПРИЕМАМ ПИЩИ (В ГРАММАХ)</t>
  </si>
  <si>
    <t>Возраст детей</t>
  </si>
  <si>
    <t>завтрак</t>
  </si>
  <si>
    <t>второй завтрак</t>
  </si>
  <si>
    <t>обед</t>
  </si>
  <si>
    <t>полдник</t>
  </si>
  <si>
    <t>54-11м-2020</t>
  </si>
  <si>
    <t>Плов из говядины</t>
  </si>
  <si>
    <t>120/30</t>
  </si>
  <si>
    <t>1-7 лет</t>
  </si>
  <si>
    <t>1-7</t>
  </si>
  <si>
    <t>54-13з-2020</t>
  </si>
  <si>
    <t>Салат из свеклы отварной с растительным маслом</t>
  </si>
  <si>
    <t>Тефтели мясные из говядины полуфабрикат</t>
  </si>
  <si>
    <t>Тефтели мясные из говядины, полуфабрикат</t>
  </si>
  <si>
    <t>1 день, 1 неделя</t>
  </si>
  <si>
    <t>2 день, 1 неделя</t>
  </si>
  <si>
    <t>3 день, 1 неделя</t>
  </si>
  <si>
    <t>4 день, 1 неделя</t>
  </si>
  <si>
    <t>5 день, 1 неделя</t>
  </si>
  <si>
    <t>6 день, 1 неделя</t>
  </si>
  <si>
    <t>7 день, 2 неделя</t>
  </si>
  <si>
    <t>8 день, 2 неделя</t>
  </si>
  <si>
    <t>9 день, 2 неделя</t>
  </si>
  <si>
    <t>10 день, 2 неделя</t>
  </si>
  <si>
    <t>11 день, 2 неделя</t>
  </si>
  <si>
    <t>12 день, 2 неделя</t>
  </si>
  <si>
    <t>№438</t>
  </si>
  <si>
    <t>Напиток яблочный</t>
  </si>
  <si>
    <t xml:space="preserve">Булочка "Ярославская" хлебзавод </t>
  </si>
  <si>
    <t>Суп картофельный с вермишелью</t>
  </si>
  <si>
    <t>54-6к-2020</t>
  </si>
  <si>
    <t>Каша вязкая молочная пшенная</t>
  </si>
  <si>
    <t>Чай - заварка</t>
  </si>
  <si>
    <t>54-1т-2020</t>
  </si>
  <si>
    <t xml:space="preserve">Запеканка из творога </t>
  </si>
  <si>
    <t>Молоко сгущенное с сахаром</t>
  </si>
  <si>
    <t>Блин без начинки П/Ф (45гр) 1 шт</t>
  </si>
  <si>
    <t>№ Т/К 401</t>
  </si>
  <si>
    <t>Фрукт (яблоко, банан, апельсин)</t>
  </si>
  <si>
    <t>54-7з-2020</t>
  </si>
  <si>
    <t>Салат из белокочанной капусты с растительным маслом</t>
  </si>
  <si>
    <t>54-11з-2020</t>
  </si>
  <si>
    <t>Салат из моркови с яблоками и растительным маслом</t>
  </si>
  <si>
    <t>54-9з-2020</t>
  </si>
  <si>
    <t>Салат из белокочанной капусты с морковью и яблоками и растительным маслом</t>
  </si>
  <si>
    <t>Меню для организации питания детей от 1 до 7 лет, посещающих дошкольные образовательные учреждения Мензелинского района РТ на 2025г.(6 дней без курицы)</t>
  </si>
  <si>
    <t>№272</t>
  </si>
  <si>
    <t>Биточек рубленный из говядины с соусом</t>
  </si>
  <si>
    <t>50/30</t>
  </si>
</sst>
</file>

<file path=xl/styles.xml><?xml version="1.0" encoding="utf-8"?>
<styleSheet xmlns="http://schemas.openxmlformats.org/spreadsheetml/2006/main">
  <fonts count="1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indexed="8"/>
      <name val="Arial"/>
      <family val="2"/>
      <charset val="204"/>
    </font>
    <font>
      <b/>
      <sz val="11"/>
      <name val="Calibri"/>
      <family val="2"/>
      <charset val="204"/>
    </font>
    <font>
      <b/>
      <sz val="12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/>
    <xf numFmtId="0" fontId="5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0" fillId="0" borderId="1" xfId="0" applyNumberFormat="1" applyBorder="1" applyAlignment="1">
      <alignment horizontal="center"/>
    </xf>
    <xf numFmtId="2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 applyBorder="1"/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right"/>
    </xf>
    <xf numFmtId="0" fontId="0" fillId="0" borderId="1" xfId="0" applyFill="1" applyBorder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right"/>
    </xf>
    <xf numFmtId="0" fontId="7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horizontal="center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U342"/>
  <sheetViews>
    <sheetView tabSelected="1" zoomScaleNormal="100" workbookViewId="0">
      <selection activeCell="F335" sqref="F335"/>
    </sheetView>
  </sheetViews>
  <sheetFormatPr defaultRowHeight="15"/>
  <cols>
    <col min="1" max="1" width="11.28515625" customWidth="1"/>
    <col min="2" max="2" width="43" customWidth="1"/>
    <col min="3" max="6" width="6.28515625" customWidth="1"/>
    <col min="7" max="7" width="6.7109375" customWidth="1"/>
    <col min="8" max="21" width="6.28515625" customWidth="1"/>
  </cols>
  <sheetData>
    <row r="1" spans="1:21">
      <c r="A1" s="39" t="s">
        <v>127</v>
      </c>
      <c r="B1" s="40"/>
      <c r="O1" s="41" t="s">
        <v>128</v>
      </c>
      <c r="P1" s="42"/>
      <c r="Q1" s="42"/>
      <c r="R1" s="42"/>
      <c r="S1" s="42"/>
      <c r="T1" s="42"/>
      <c r="U1" s="42"/>
    </row>
    <row r="2" spans="1:21">
      <c r="A2" s="43" t="s">
        <v>129</v>
      </c>
      <c r="B2" s="44"/>
      <c r="C2" s="44"/>
      <c r="D2" s="44"/>
      <c r="E2" s="44"/>
      <c r="F2" s="44"/>
      <c r="G2" s="44"/>
      <c r="O2" s="45"/>
      <c r="P2" s="46"/>
      <c r="Q2" s="46"/>
      <c r="R2" s="46"/>
      <c r="S2" s="46"/>
      <c r="T2" s="46"/>
      <c r="U2" s="46"/>
    </row>
    <row r="3" spans="1:21">
      <c r="A3" s="39" t="s">
        <v>129</v>
      </c>
      <c r="B3" s="40"/>
      <c r="C3" s="40"/>
      <c r="D3" s="40"/>
      <c r="E3" s="40"/>
      <c r="F3" s="40"/>
      <c r="G3" s="40"/>
      <c r="O3" s="41"/>
      <c r="P3" s="42"/>
      <c r="Q3" s="42"/>
      <c r="R3" s="42"/>
      <c r="S3" s="42"/>
      <c r="T3" s="42"/>
      <c r="U3" s="42"/>
    </row>
    <row r="5" spans="1:21" ht="15.75">
      <c r="A5" s="47" t="s">
        <v>185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</row>
    <row r="6" spans="1:21" ht="15.7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</row>
    <row r="7" spans="1:21" ht="15.75">
      <c r="A7" s="30" t="s">
        <v>154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9" spans="1:21">
      <c r="A9" s="7" t="s">
        <v>0</v>
      </c>
      <c r="B9" s="7" t="s">
        <v>1</v>
      </c>
      <c r="C9" s="7" t="s">
        <v>2</v>
      </c>
      <c r="D9" s="7" t="s">
        <v>3</v>
      </c>
      <c r="E9" s="7" t="s">
        <v>4</v>
      </c>
      <c r="F9" s="7" t="s">
        <v>5</v>
      </c>
      <c r="G9" s="7" t="s">
        <v>6</v>
      </c>
      <c r="H9" s="7" t="s">
        <v>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13</v>
      </c>
      <c r="O9" s="7" t="s">
        <v>14</v>
      </c>
      <c r="P9" s="7" t="s">
        <v>15</v>
      </c>
      <c r="Q9" s="7" t="s">
        <v>16</v>
      </c>
      <c r="R9" s="7" t="s">
        <v>17</v>
      </c>
      <c r="S9" s="7" t="s">
        <v>18</v>
      </c>
      <c r="T9" s="7" t="s">
        <v>19</v>
      </c>
      <c r="U9" s="7" t="s">
        <v>20</v>
      </c>
    </row>
    <row r="10" spans="1:21">
      <c r="A10" s="7"/>
      <c r="B10" s="7"/>
      <c r="C10" s="7" t="s">
        <v>21</v>
      </c>
      <c r="D10" s="7" t="s">
        <v>21</v>
      </c>
      <c r="E10" s="7" t="s">
        <v>21</v>
      </c>
      <c r="F10" s="7" t="s">
        <v>21</v>
      </c>
      <c r="G10" s="7" t="s">
        <v>22</v>
      </c>
      <c r="H10" s="7" t="s">
        <v>23</v>
      </c>
      <c r="I10" s="7" t="s">
        <v>23</v>
      </c>
      <c r="J10" s="7" t="s">
        <v>24</v>
      </c>
      <c r="K10" s="7" t="s">
        <v>25</v>
      </c>
      <c r="L10" s="7" t="s">
        <v>23</v>
      </c>
      <c r="M10" s="7" t="s">
        <v>23</v>
      </c>
      <c r="N10" s="7" t="s">
        <v>23</v>
      </c>
      <c r="O10" s="7" t="s">
        <v>23</v>
      </c>
      <c r="P10" s="7" t="s">
        <v>23</v>
      </c>
      <c r="Q10" s="7" t="s">
        <v>23</v>
      </c>
      <c r="R10" s="7" t="s">
        <v>23</v>
      </c>
      <c r="S10" s="7" t="s">
        <v>25</v>
      </c>
      <c r="T10" s="7" t="s">
        <v>25</v>
      </c>
      <c r="U10" s="7" t="s">
        <v>25</v>
      </c>
    </row>
    <row r="11" spans="1:21">
      <c r="A11" s="3"/>
      <c r="B11" s="4" t="s">
        <v>26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s="3"/>
      <c r="B12" s="2" t="s">
        <v>27</v>
      </c>
      <c r="C12" s="6" t="s">
        <v>149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>
      <c r="A13" s="3" t="s">
        <v>28</v>
      </c>
      <c r="B13" s="3" t="s">
        <v>29</v>
      </c>
      <c r="C13" s="3">
        <v>180</v>
      </c>
      <c r="D13" s="3">
        <v>7.7</v>
      </c>
      <c r="E13" s="3">
        <v>10.1</v>
      </c>
      <c r="F13" s="3">
        <v>30.9</v>
      </c>
      <c r="G13" s="3">
        <v>245.6</v>
      </c>
      <c r="H13" s="3">
        <v>0.19</v>
      </c>
      <c r="I13" s="3">
        <v>0.16</v>
      </c>
      <c r="J13" s="3">
        <v>36.18</v>
      </c>
      <c r="K13" s="3">
        <v>0.12</v>
      </c>
      <c r="L13" s="3">
        <v>0.47</v>
      </c>
      <c r="M13" s="3">
        <v>311.99</v>
      </c>
      <c r="N13" s="3">
        <v>246.64</v>
      </c>
      <c r="O13" s="3">
        <v>141.88</v>
      </c>
      <c r="P13" s="3">
        <v>56.55</v>
      </c>
      <c r="Q13" s="3">
        <v>210.04</v>
      </c>
      <c r="R13" s="3">
        <v>1.65</v>
      </c>
      <c r="S13" s="3">
        <v>46.13</v>
      </c>
      <c r="T13" s="3">
        <v>13.11</v>
      </c>
      <c r="U13" s="3">
        <v>56.05</v>
      </c>
    </row>
    <row r="14" spans="1:21">
      <c r="A14" s="3" t="s">
        <v>30</v>
      </c>
      <c r="B14" s="3" t="s">
        <v>31</v>
      </c>
      <c r="C14" s="3">
        <v>150</v>
      </c>
      <c r="D14" s="3">
        <v>1.1000000000000001</v>
      </c>
      <c r="E14" s="3">
        <v>0.8</v>
      </c>
      <c r="F14" s="3">
        <v>6.4</v>
      </c>
      <c r="G14" s="3">
        <v>37.700000000000003</v>
      </c>
      <c r="H14" s="3">
        <v>0.01</v>
      </c>
      <c r="I14" s="3">
        <v>0.05</v>
      </c>
      <c r="J14" s="3">
        <v>5.0599999999999996</v>
      </c>
      <c r="K14" s="3">
        <v>0</v>
      </c>
      <c r="L14" s="3">
        <v>0.21</v>
      </c>
      <c r="M14" s="3">
        <v>14.52</v>
      </c>
      <c r="N14" s="3">
        <v>53.29</v>
      </c>
      <c r="O14" s="3">
        <v>75.98</v>
      </c>
      <c r="P14" s="3">
        <v>6</v>
      </c>
      <c r="Q14" s="3">
        <v>32.049999999999997</v>
      </c>
      <c r="R14" s="3">
        <v>0.31</v>
      </c>
      <c r="S14" s="3">
        <v>3.38</v>
      </c>
      <c r="T14" s="3">
        <v>0.66</v>
      </c>
      <c r="U14" s="3">
        <v>7.5</v>
      </c>
    </row>
    <row r="15" spans="1:21">
      <c r="A15" s="3" t="s">
        <v>32</v>
      </c>
      <c r="B15" s="3" t="s">
        <v>33</v>
      </c>
      <c r="C15" s="3">
        <v>20</v>
      </c>
      <c r="D15" s="3">
        <v>1.6</v>
      </c>
      <c r="E15" s="3">
        <v>0.2</v>
      </c>
      <c r="F15" s="3">
        <v>9.8000000000000007</v>
      </c>
      <c r="G15" s="3">
        <v>47.5</v>
      </c>
      <c r="H15" s="3">
        <v>0.03</v>
      </c>
      <c r="I15" s="3">
        <v>0.01</v>
      </c>
      <c r="J15" s="3">
        <v>0</v>
      </c>
      <c r="K15" s="3">
        <v>0</v>
      </c>
      <c r="L15" s="3">
        <v>0</v>
      </c>
      <c r="M15" s="3">
        <v>88.6</v>
      </c>
      <c r="N15" s="3">
        <v>27.2</v>
      </c>
      <c r="O15" s="3">
        <v>4.5999999999999996</v>
      </c>
      <c r="P15" s="3">
        <v>6.8</v>
      </c>
      <c r="Q15" s="3">
        <v>17.8</v>
      </c>
      <c r="R15" s="3">
        <v>0.4</v>
      </c>
      <c r="S15" s="3">
        <v>0.64</v>
      </c>
      <c r="T15" s="3">
        <v>1.2</v>
      </c>
      <c r="U15" s="3">
        <v>2.9</v>
      </c>
    </row>
    <row r="16" spans="1:21">
      <c r="A16" s="3"/>
      <c r="B16" s="2" t="s">
        <v>34</v>
      </c>
      <c r="C16" s="2">
        <f t="shared" ref="C16:U16" si="0">SUM(C13:C15)</f>
        <v>350</v>
      </c>
      <c r="D16" s="2">
        <f t="shared" si="0"/>
        <v>10.4</v>
      </c>
      <c r="E16" s="2">
        <f t="shared" si="0"/>
        <v>11.1</v>
      </c>
      <c r="F16" s="2">
        <f t="shared" si="0"/>
        <v>47.099999999999994</v>
      </c>
      <c r="G16" s="2">
        <f t="shared" si="0"/>
        <v>330.8</v>
      </c>
      <c r="H16" s="2">
        <f t="shared" si="0"/>
        <v>0.23</v>
      </c>
      <c r="I16" s="2">
        <f t="shared" si="0"/>
        <v>0.22000000000000003</v>
      </c>
      <c r="J16" s="2">
        <f t="shared" si="0"/>
        <v>41.24</v>
      </c>
      <c r="K16" s="2">
        <f t="shared" si="0"/>
        <v>0.12</v>
      </c>
      <c r="L16" s="2">
        <f t="shared" si="0"/>
        <v>0.67999999999999994</v>
      </c>
      <c r="M16" s="2">
        <f t="shared" si="0"/>
        <v>415.11</v>
      </c>
      <c r="N16" s="2">
        <f t="shared" si="0"/>
        <v>327.13</v>
      </c>
      <c r="O16" s="2">
        <f t="shared" si="0"/>
        <v>222.46</v>
      </c>
      <c r="P16" s="2">
        <f t="shared" si="0"/>
        <v>69.349999999999994</v>
      </c>
      <c r="Q16" s="2">
        <f t="shared" si="0"/>
        <v>259.89</v>
      </c>
      <c r="R16" s="2">
        <f t="shared" si="0"/>
        <v>2.36</v>
      </c>
      <c r="S16" s="2">
        <f t="shared" si="0"/>
        <v>50.150000000000006</v>
      </c>
      <c r="T16" s="2">
        <f t="shared" si="0"/>
        <v>14.969999999999999</v>
      </c>
      <c r="U16" s="2">
        <f t="shared" si="0"/>
        <v>66.45</v>
      </c>
    </row>
    <row r="17" spans="1:21">
      <c r="A17" s="3"/>
      <c r="B17" s="2" t="s">
        <v>35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s="3" t="s">
        <v>32</v>
      </c>
      <c r="B18" s="3" t="s">
        <v>36</v>
      </c>
      <c r="C18" s="3">
        <v>150</v>
      </c>
      <c r="D18" s="3">
        <v>4.4000000000000004</v>
      </c>
      <c r="E18" s="3">
        <v>3.8</v>
      </c>
      <c r="F18" s="3">
        <v>7.2</v>
      </c>
      <c r="G18" s="3">
        <v>80</v>
      </c>
      <c r="H18" s="3">
        <v>0.06</v>
      </c>
      <c r="I18" s="3">
        <v>0.23</v>
      </c>
      <c r="J18" s="3">
        <v>33</v>
      </c>
      <c r="K18" s="3">
        <v>0</v>
      </c>
      <c r="L18" s="3">
        <v>1.95</v>
      </c>
      <c r="M18" s="3">
        <v>75</v>
      </c>
      <c r="N18" s="3">
        <v>219</v>
      </c>
      <c r="O18" s="3">
        <v>180</v>
      </c>
      <c r="P18" s="3">
        <v>21</v>
      </c>
      <c r="Q18" s="3">
        <v>135</v>
      </c>
      <c r="R18" s="3">
        <v>0.15</v>
      </c>
      <c r="S18" s="3">
        <v>13.5</v>
      </c>
      <c r="T18" s="3">
        <v>3</v>
      </c>
      <c r="U18" s="3">
        <v>30</v>
      </c>
    </row>
    <row r="19" spans="1:21">
      <c r="A19" s="3"/>
      <c r="B19" s="2" t="s">
        <v>37</v>
      </c>
      <c r="C19" s="2">
        <v>150</v>
      </c>
      <c r="D19" s="2">
        <v>4.4000000000000004</v>
      </c>
      <c r="E19" s="2">
        <v>3.8</v>
      </c>
      <c r="F19" s="2">
        <v>7.2</v>
      </c>
      <c r="G19" s="2">
        <v>80</v>
      </c>
      <c r="H19" s="2">
        <v>0.06</v>
      </c>
      <c r="I19" s="2">
        <v>0.23</v>
      </c>
      <c r="J19" s="2">
        <v>33</v>
      </c>
      <c r="K19" s="2">
        <v>0</v>
      </c>
      <c r="L19" s="2">
        <v>1.95</v>
      </c>
      <c r="M19" s="2">
        <v>75</v>
      </c>
      <c r="N19" s="2">
        <v>219</v>
      </c>
      <c r="O19" s="2">
        <v>180</v>
      </c>
      <c r="P19" s="2">
        <v>21</v>
      </c>
      <c r="Q19" s="2">
        <v>135</v>
      </c>
      <c r="R19" s="2">
        <v>0.15</v>
      </c>
      <c r="S19" s="2">
        <v>13.5</v>
      </c>
      <c r="T19" s="2">
        <v>3</v>
      </c>
      <c r="U19" s="2">
        <v>30</v>
      </c>
    </row>
    <row r="20" spans="1:21">
      <c r="A20" s="3"/>
      <c r="B20" s="2" t="s">
        <v>38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30">
      <c r="A21" s="8" t="s">
        <v>179</v>
      </c>
      <c r="B21" s="15" t="s">
        <v>180</v>
      </c>
      <c r="C21" s="3">
        <v>50</v>
      </c>
      <c r="D21" s="3">
        <v>1.27</v>
      </c>
      <c r="E21" s="3">
        <v>5.08</v>
      </c>
      <c r="F21" s="3">
        <v>5.2</v>
      </c>
      <c r="G21" s="3">
        <v>71.5</v>
      </c>
      <c r="H21" s="3">
        <v>0.01</v>
      </c>
      <c r="I21" s="3">
        <v>0.02</v>
      </c>
      <c r="J21" s="3">
        <v>61.13</v>
      </c>
      <c r="K21" s="3">
        <v>0</v>
      </c>
      <c r="L21" s="3">
        <v>11</v>
      </c>
      <c r="M21" s="3">
        <v>56</v>
      </c>
      <c r="N21" s="3">
        <v>171</v>
      </c>
      <c r="O21" s="3">
        <v>29</v>
      </c>
      <c r="P21" s="3">
        <v>12</v>
      </c>
      <c r="Q21" s="3">
        <v>22</v>
      </c>
      <c r="R21" s="3">
        <v>0.3</v>
      </c>
      <c r="S21" s="3">
        <v>8.9499999999999993</v>
      </c>
      <c r="T21" s="3">
        <v>0.2</v>
      </c>
      <c r="U21" s="3">
        <v>10.55</v>
      </c>
    </row>
    <row r="22" spans="1:21">
      <c r="A22" s="3" t="s">
        <v>39</v>
      </c>
      <c r="B22" s="8" t="s">
        <v>169</v>
      </c>
      <c r="C22" s="3">
        <v>200</v>
      </c>
      <c r="D22" s="3">
        <v>5.2</v>
      </c>
      <c r="E22" s="3">
        <v>2.8</v>
      </c>
      <c r="F22" s="3">
        <v>18.5</v>
      </c>
      <c r="G22" s="3">
        <v>119.6</v>
      </c>
      <c r="H22" s="3">
        <v>0.09</v>
      </c>
      <c r="I22" s="3">
        <v>0.05</v>
      </c>
      <c r="J22" s="3">
        <v>97.51</v>
      </c>
      <c r="K22" s="3">
        <v>0</v>
      </c>
      <c r="L22" s="3">
        <v>6.89</v>
      </c>
      <c r="M22" s="3">
        <v>93.01</v>
      </c>
      <c r="N22" s="3">
        <v>410.42</v>
      </c>
      <c r="O22" s="3">
        <v>13.73</v>
      </c>
      <c r="P22" s="3">
        <v>20.84</v>
      </c>
      <c r="Q22" s="3">
        <v>54.56</v>
      </c>
      <c r="R22" s="3">
        <v>0.86</v>
      </c>
      <c r="S22" s="3">
        <v>16.760000000000002</v>
      </c>
      <c r="T22" s="3">
        <v>0.23</v>
      </c>
      <c r="U22" s="3">
        <v>32.72</v>
      </c>
    </row>
    <row r="23" spans="1:21">
      <c r="A23" s="3" t="s">
        <v>40</v>
      </c>
      <c r="B23" s="3" t="s">
        <v>41</v>
      </c>
      <c r="C23" s="3">
        <v>150</v>
      </c>
      <c r="D23" s="3">
        <v>15</v>
      </c>
      <c r="E23" s="3">
        <v>14.1</v>
      </c>
      <c r="F23" s="3">
        <v>12.9</v>
      </c>
      <c r="G23" s="3">
        <v>238.4</v>
      </c>
      <c r="H23" s="3">
        <v>0.11</v>
      </c>
      <c r="I23" s="3">
        <v>0.14000000000000001</v>
      </c>
      <c r="J23" s="3">
        <v>20.45</v>
      </c>
      <c r="K23" s="3">
        <v>0.06</v>
      </c>
      <c r="L23" s="3">
        <v>7.15</v>
      </c>
      <c r="M23" s="3">
        <v>218.14</v>
      </c>
      <c r="N23" s="3">
        <v>615.46</v>
      </c>
      <c r="O23" s="3">
        <v>19.64</v>
      </c>
      <c r="P23" s="3">
        <v>33.42</v>
      </c>
      <c r="Q23" s="3">
        <v>173.05</v>
      </c>
      <c r="R23" s="3">
        <v>2.58</v>
      </c>
      <c r="S23" s="3">
        <v>33.659999999999997</v>
      </c>
      <c r="T23" s="3">
        <v>0.3</v>
      </c>
      <c r="U23" s="3">
        <v>74.42</v>
      </c>
    </row>
    <row r="24" spans="1:21">
      <c r="A24" s="3" t="s">
        <v>42</v>
      </c>
      <c r="B24" s="3" t="s">
        <v>43</v>
      </c>
      <c r="C24" s="3">
        <v>150</v>
      </c>
      <c r="D24" s="3">
        <v>0.4</v>
      </c>
      <c r="E24" s="3">
        <v>0</v>
      </c>
      <c r="F24" s="3">
        <v>14.8</v>
      </c>
      <c r="G24" s="3">
        <v>60.7</v>
      </c>
      <c r="H24" s="3">
        <v>0</v>
      </c>
      <c r="I24" s="3">
        <v>0</v>
      </c>
      <c r="J24" s="3">
        <v>11.25</v>
      </c>
      <c r="K24" s="3">
        <v>0</v>
      </c>
      <c r="L24" s="3">
        <v>0.02</v>
      </c>
      <c r="M24" s="3">
        <v>0.04</v>
      </c>
      <c r="N24" s="3">
        <v>0.13</v>
      </c>
      <c r="O24" s="3">
        <v>81.06</v>
      </c>
      <c r="P24" s="3">
        <v>1.58</v>
      </c>
      <c r="Q24" s="3">
        <v>3.23</v>
      </c>
      <c r="R24" s="3">
        <v>0.06</v>
      </c>
      <c r="S24" s="3">
        <v>0</v>
      </c>
      <c r="T24" s="3">
        <v>0</v>
      </c>
      <c r="U24" s="3">
        <v>0</v>
      </c>
    </row>
    <row r="25" spans="1:21">
      <c r="A25" s="3" t="s">
        <v>32</v>
      </c>
      <c r="B25" s="3" t="s">
        <v>44</v>
      </c>
      <c r="C25" s="3">
        <v>20</v>
      </c>
      <c r="D25" s="3">
        <v>1.5</v>
      </c>
      <c r="E25" s="3">
        <v>0.2</v>
      </c>
      <c r="F25" s="3">
        <v>9.8000000000000007</v>
      </c>
      <c r="G25" s="3">
        <v>46.9</v>
      </c>
      <c r="H25" s="3">
        <v>0.02</v>
      </c>
      <c r="I25" s="3">
        <v>0.01</v>
      </c>
      <c r="J25" s="3">
        <v>0</v>
      </c>
      <c r="K25" s="3">
        <v>0</v>
      </c>
      <c r="L25" s="3">
        <v>0</v>
      </c>
      <c r="M25" s="3">
        <v>99.8</v>
      </c>
      <c r="N25" s="3">
        <v>18.600000000000001</v>
      </c>
      <c r="O25" s="3">
        <v>4</v>
      </c>
      <c r="P25" s="3">
        <v>2.8</v>
      </c>
      <c r="Q25" s="3">
        <v>13</v>
      </c>
      <c r="R25" s="3">
        <v>0.22</v>
      </c>
      <c r="S25" s="3">
        <v>0.64</v>
      </c>
      <c r="T25" s="3">
        <v>1.2</v>
      </c>
      <c r="U25" s="3">
        <v>2.9</v>
      </c>
    </row>
    <row r="26" spans="1:21">
      <c r="A26" s="3" t="s">
        <v>32</v>
      </c>
      <c r="B26" s="3" t="s">
        <v>45</v>
      </c>
      <c r="C26" s="3">
        <v>20</v>
      </c>
      <c r="D26" s="3">
        <v>1.3</v>
      </c>
      <c r="E26" s="3">
        <v>0.2</v>
      </c>
      <c r="F26" s="3">
        <v>6.7</v>
      </c>
      <c r="G26" s="3">
        <v>34.200000000000003</v>
      </c>
      <c r="H26" s="3">
        <v>0.04</v>
      </c>
      <c r="I26" s="3">
        <v>0.02</v>
      </c>
      <c r="J26" s="3">
        <v>0</v>
      </c>
      <c r="K26" s="3">
        <v>0</v>
      </c>
      <c r="L26" s="3">
        <v>0</v>
      </c>
      <c r="M26" s="3">
        <v>122</v>
      </c>
      <c r="N26" s="3">
        <v>49</v>
      </c>
      <c r="O26" s="3">
        <v>7</v>
      </c>
      <c r="P26" s="3">
        <v>9.4</v>
      </c>
      <c r="Q26" s="3">
        <v>31.6</v>
      </c>
      <c r="R26" s="3">
        <v>0.78</v>
      </c>
      <c r="S26" s="3">
        <v>0</v>
      </c>
      <c r="T26" s="3">
        <v>6.18</v>
      </c>
      <c r="U26" s="3">
        <v>0</v>
      </c>
    </row>
    <row r="27" spans="1:21">
      <c r="A27" s="3"/>
      <c r="B27" s="2" t="s">
        <v>46</v>
      </c>
      <c r="C27" s="2">
        <f>SUM(C21:C26)</f>
        <v>590</v>
      </c>
      <c r="D27" s="2">
        <f t="shared" ref="D27:U27" si="1">SUM(D21:D26)</f>
        <v>24.669999999999998</v>
      </c>
      <c r="E27" s="2">
        <f t="shared" si="1"/>
        <v>22.38</v>
      </c>
      <c r="F27" s="2">
        <f t="shared" si="1"/>
        <v>67.900000000000006</v>
      </c>
      <c r="G27" s="2">
        <f t="shared" si="1"/>
        <v>571.30000000000007</v>
      </c>
      <c r="H27" s="2">
        <f t="shared" si="1"/>
        <v>0.26999999999999996</v>
      </c>
      <c r="I27" s="2">
        <f t="shared" si="1"/>
        <v>0.24000000000000002</v>
      </c>
      <c r="J27" s="2">
        <f t="shared" si="1"/>
        <v>190.34</v>
      </c>
      <c r="K27" s="2">
        <f t="shared" si="1"/>
        <v>0.06</v>
      </c>
      <c r="L27" s="2">
        <f t="shared" si="1"/>
        <v>25.06</v>
      </c>
      <c r="M27" s="2">
        <f t="shared" si="1"/>
        <v>588.99</v>
      </c>
      <c r="N27" s="2">
        <f t="shared" si="1"/>
        <v>1264.6100000000001</v>
      </c>
      <c r="O27" s="2">
        <f t="shared" si="1"/>
        <v>154.43</v>
      </c>
      <c r="P27" s="2">
        <f t="shared" si="1"/>
        <v>80.040000000000006</v>
      </c>
      <c r="Q27" s="2">
        <f t="shared" si="1"/>
        <v>297.44000000000005</v>
      </c>
      <c r="R27" s="2">
        <f t="shared" si="1"/>
        <v>4.8000000000000007</v>
      </c>
      <c r="S27" s="2">
        <f t="shared" si="1"/>
        <v>60.01</v>
      </c>
      <c r="T27" s="2">
        <f t="shared" si="1"/>
        <v>8.11</v>
      </c>
      <c r="U27" s="2">
        <f t="shared" si="1"/>
        <v>120.59</v>
      </c>
    </row>
    <row r="28" spans="1:21">
      <c r="A28" s="3"/>
      <c r="B28" s="2" t="s">
        <v>47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s="3" t="s">
        <v>48</v>
      </c>
      <c r="B29" s="8" t="s">
        <v>121</v>
      </c>
      <c r="C29" s="3">
        <v>150</v>
      </c>
      <c r="D29" s="3">
        <v>0</v>
      </c>
      <c r="E29" s="3">
        <v>0</v>
      </c>
      <c r="F29" s="3">
        <v>9.5</v>
      </c>
      <c r="G29" s="3">
        <v>37.9</v>
      </c>
      <c r="H29" s="3">
        <v>0.03</v>
      </c>
      <c r="I29" s="3">
        <v>0.03</v>
      </c>
      <c r="J29" s="3">
        <v>9.3699999999999992</v>
      </c>
      <c r="K29" s="3">
        <v>0</v>
      </c>
      <c r="L29" s="3">
        <v>1.59</v>
      </c>
      <c r="M29" s="3">
        <v>0.09</v>
      </c>
      <c r="N29" s="3">
        <v>1.18</v>
      </c>
      <c r="O29" s="3">
        <v>43.75</v>
      </c>
      <c r="P29" s="3">
        <v>0.1</v>
      </c>
      <c r="Q29" s="3">
        <v>0.08</v>
      </c>
      <c r="R29" s="3">
        <v>0.02</v>
      </c>
      <c r="S29" s="3">
        <v>0</v>
      </c>
      <c r="T29" s="3">
        <v>0</v>
      </c>
      <c r="U29" s="3">
        <v>0</v>
      </c>
    </row>
    <row r="30" spans="1:21">
      <c r="A30" s="3" t="s">
        <v>32</v>
      </c>
      <c r="B30" s="3" t="s">
        <v>89</v>
      </c>
      <c r="C30" s="3">
        <v>15</v>
      </c>
      <c r="D30" s="3">
        <v>1.6</v>
      </c>
      <c r="E30" s="3">
        <v>0.2</v>
      </c>
      <c r="F30" s="3">
        <v>10.3</v>
      </c>
      <c r="G30" s="3">
        <v>49.6</v>
      </c>
      <c r="H30" s="3">
        <v>0.03</v>
      </c>
      <c r="I30" s="3">
        <v>0.01</v>
      </c>
      <c r="J30" s="3">
        <v>0</v>
      </c>
      <c r="K30" s="3">
        <v>0</v>
      </c>
      <c r="L30" s="3">
        <v>0</v>
      </c>
      <c r="M30" s="3">
        <v>90.75</v>
      </c>
      <c r="N30" s="3">
        <v>27.75</v>
      </c>
      <c r="O30" s="3">
        <v>4.5</v>
      </c>
      <c r="P30" s="3">
        <v>6.9</v>
      </c>
      <c r="Q30" s="3">
        <v>18.149999999999999</v>
      </c>
      <c r="R30" s="3">
        <v>0.44</v>
      </c>
      <c r="S30" s="3">
        <v>0</v>
      </c>
      <c r="T30" s="3">
        <v>0</v>
      </c>
      <c r="U30" s="3">
        <v>0</v>
      </c>
    </row>
    <row r="31" spans="1:21">
      <c r="A31" s="3" t="s">
        <v>32</v>
      </c>
      <c r="B31" s="8" t="s">
        <v>178</v>
      </c>
      <c r="C31" s="3">
        <v>100</v>
      </c>
      <c r="D31" s="3">
        <v>0.4</v>
      </c>
      <c r="E31" s="3">
        <v>0.4</v>
      </c>
      <c r="F31" s="3">
        <v>9.8000000000000007</v>
      </c>
      <c r="G31" s="3">
        <v>44.4</v>
      </c>
      <c r="H31" s="3">
        <v>0.03</v>
      </c>
      <c r="I31" s="3">
        <v>0.02</v>
      </c>
      <c r="J31" s="3">
        <v>5</v>
      </c>
      <c r="K31" s="3">
        <v>0</v>
      </c>
      <c r="L31" s="3">
        <v>10</v>
      </c>
      <c r="M31" s="3">
        <v>26</v>
      </c>
      <c r="N31" s="3">
        <v>278</v>
      </c>
      <c r="O31" s="3">
        <v>16</v>
      </c>
      <c r="P31" s="3">
        <v>9</v>
      </c>
      <c r="Q31" s="3">
        <v>11</v>
      </c>
      <c r="R31" s="3">
        <v>2.2000000000000002</v>
      </c>
      <c r="S31" s="3">
        <v>2</v>
      </c>
      <c r="T31" s="3">
        <v>0.3</v>
      </c>
      <c r="U31" s="3">
        <v>8</v>
      </c>
    </row>
    <row r="32" spans="1:21" ht="15.75" customHeight="1">
      <c r="A32" s="3"/>
      <c r="B32" s="2" t="s">
        <v>49</v>
      </c>
      <c r="C32" s="2">
        <f>SUM(C29:C31)</f>
        <v>265</v>
      </c>
      <c r="D32" s="2">
        <f t="shared" ref="D32:U32" si="2">SUM(D29:D31)</f>
        <v>2</v>
      </c>
      <c r="E32" s="2">
        <f t="shared" si="2"/>
        <v>0.60000000000000009</v>
      </c>
      <c r="F32" s="2">
        <f t="shared" si="2"/>
        <v>29.6</v>
      </c>
      <c r="G32" s="2">
        <f t="shared" si="2"/>
        <v>131.9</v>
      </c>
      <c r="H32" s="2">
        <f t="shared" si="2"/>
        <v>0.09</v>
      </c>
      <c r="I32" s="2">
        <f t="shared" si="2"/>
        <v>0.06</v>
      </c>
      <c r="J32" s="2">
        <f t="shared" si="2"/>
        <v>14.37</v>
      </c>
      <c r="K32" s="2">
        <f t="shared" si="2"/>
        <v>0</v>
      </c>
      <c r="L32" s="2">
        <f t="shared" si="2"/>
        <v>11.59</v>
      </c>
      <c r="M32" s="2">
        <f t="shared" si="2"/>
        <v>116.84</v>
      </c>
      <c r="N32" s="2">
        <f t="shared" si="2"/>
        <v>306.93</v>
      </c>
      <c r="O32" s="2">
        <f t="shared" si="2"/>
        <v>64.25</v>
      </c>
      <c r="P32" s="2">
        <f t="shared" si="2"/>
        <v>16</v>
      </c>
      <c r="Q32" s="2">
        <f t="shared" si="2"/>
        <v>29.229999999999997</v>
      </c>
      <c r="R32" s="2">
        <f t="shared" si="2"/>
        <v>2.66</v>
      </c>
      <c r="S32" s="2">
        <f t="shared" si="2"/>
        <v>2</v>
      </c>
      <c r="T32" s="2">
        <f t="shared" si="2"/>
        <v>0.3</v>
      </c>
      <c r="U32" s="2">
        <f t="shared" si="2"/>
        <v>8</v>
      </c>
    </row>
    <row r="33" spans="1:21">
      <c r="A33" s="3"/>
      <c r="B33" s="5" t="s">
        <v>50</v>
      </c>
      <c r="C33" s="5">
        <f>C16+C19+C27+C32</f>
        <v>1355</v>
      </c>
      <c r="D33" s="5">
        <f t="shared" ref="D33:U33" si="3">D16+D19+D27+D32</f>
        <v>41.47</v>
      </c>
      <c r="E33" s="5">
        <f t="shared" si="3"/>
        <v>37.880000000000003</v>
      </c>
      <c r="F33" s="5">
        <f t="shared" si="3"/>
        <v>151.80000000000001</v>
      </c>
      <c r="G33" s="5">
        <f t="shared" si="3"/>
        <v>1114.0000000000002</v>
      </c>
      <c r="H33" s="5">
        <f t="shared" si="3"/>
        <v>0.65</v>
      </c>
      <c r="I33" s="5">
        <f t="shared" si="3"/>
        <v>0.75</v>
      </c>
      <c r="J33" s="5">
        <f t="shared" si="3"/>
        <v>278.95000000000005</v>
      </c>
      <c r="K33" s="5">
        <f t="shared" si="3"/>
        <v>0.18</v>
      </c>
      <c r="L33" s="5">
        <f t="shared" si="3"/>
        <v>39.28</v>
      </c>
      <c r="M33" s="5">
        <f t="shared" si="3"/>
        <v>1195.9399999999998</v>
      </c>
      <c r="N33" s="5">
        <f t="shared" si="3"/>
        <v>2117.67</v>
      </c>
      <c r="O33" s="5">
        <f t="shared" si="3"/>
        <v>621.1400000000001</v>
      </c>
      <c r="P33" s="5">
        <f t="shared" si="3"/>
        <v>186.39</v>
      </c>
      <c r="Q33" s="5">
        <f t="shared" si="3"/>
        <v>721.56000000000006</v>
      </c>
      <c r="R33" s="5">
        <f t="shared" si="3"/>
        <v>9.9700000000000006</v>
      </c>
      <c r="S33" s="5">
        <f t="shared" si="3"/>
        <v>125.66</v>
      </c>
      <c r="T33" s="5">
        <f t="shared" si="3"/>
        <v>26.38</v>
      </c>
      <c r="U33" s="5">
        <f t="shared" si="3"/>
        <v>225.04000000000002</v>
      </c>
    </row>
    <row r="35" spans="1:21" ht="15.75">
      <c r="A35" s="30" t="s">
        <v>155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</row>
    <row r="36" spans="1:21">
      <c r="A36" s="7" t="s">
        <v>0</v>
      </c>
      <c r="B36" s="7" t="s">
        <v>1</v>
      </c>
      <c r="C36" s="7" t="s">
        <v>2</v>
      </c>
      <c r="D36" s="7" t="s">
        <v>3</v>
      </c>
      <c r="E36" s="7" t="s">
        <v>4</v>
      </c>
      <c r="F36" s="7" t="s">
        <v>5</v>
      </c>
      <c r="G36" s="7" t="s">
        <v>6</v>
      </c>
      <c r="H36" s="7" t="s">
        <v>7</v>
      </c>
      <c r="I36" s="7" t="s">
        <v>8</v>
      </c>
      <c r="J36" s="7" t="s">
        <v>9</v>
      </c>
      <c r="K36" s="7" t="s">
        <v>10</v>
      </c>
      <c r="L36" s="7" t="s">
        <v>11</v>
      </c>
      <c r="M36" s="7" t="s">
        <v>12</v>
      </c>
      <c r="N36" s="7" t="s">
        <v>13</v>
      </c>
      <c r="O36" s="7" t="s">
        <v>14</v>
      </c>
      <c r="P36" s="7" t="s">
        <v>15</v>
      </c>
      <c r="Q36" s="7" t="s">
        <v>16</v>
      </c>
      <c r="R36" s="7" t="s">
        <v>17</v>
      </c>
      <c r="S36" s="7" t="s">
        <v>18</v>
      </c>
      <c r="T36" s="7" t="s">
        <v>19</v>
      </c>
      <c r="U36" s="7" t="s">
        <v>20</v>
      </c>
    </row>
    <row r="37" spans="1:21">
      <c r="A37" s="7"/>
      <c r="B37" s="7"/>
      <c r="C37" s="7" t="s">
        <v>21</v>
      </c>
      <c r="D37" s="7" t="s">
        <v>21</v>
      </c>
      <c r="E37" s="7" t="s">
        <v>21</v>
      </c>
      <c r="F37" s="7" t="s">
        <v>21</v>
      </c>
      <c r="G37" s="7" t="s">
        <v>22</v>
      </c>
      <c r="H37" s="7" t="s">
        <v>23</v>
      </c>
      <c r="I37" s="7" t="s">
        <v>23</v>
      </c>
      <c r="J37" s="7" t="s">
        <v>24</v>
      </c>
      <c r="K37" s="7" t="s">
        <v>25</v>
      </c>
      <c r="L37" s="7" t="s">
        <v>23</v>
      </c>
      <c r="M37" s="7" t="s">
        <v>23</v>
      </c>
      <c r="N37" s="7" t="s">
        <v>23</v>
      </c>
      <c r="O37" s="7" t="s">
        <v>23</v>
      </c>
      <c r="P37" s="7" t="s">
        <v>23</v>
      </c>
      <c r="Q37" s="7" t="s">
        <v>23</v>
      </c>
      <c r="R37" s="7" t="s">
        <v>23</v>
      </c>
      <c r="S37" s="7" t="s">
        <v>25</v>
      </c>
      <c r="T37" s="7" t="s">
        <v>25</v>
      </c>
      <c r="U37" s="7" t="s">
        <v>25</v>
      </c>
    </row>
    <row r="38" spans="1:21">
      <c r="A38" s="3"/>
      <c r="B38" s="4" t="s">
        <v>51</v>
      </c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>
      <c r="A39" s="3"/>
      <c r="B39" s="2" t="s">
        <v>27</v>
      </c>
      <c r="C39" s="6" t="s">
        <v>149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>
      <c r="A40" s="3" t="s">
        <v>52</v>
      </c>
      <c r="B40" s="3" t="s">
        <v>53</v>
      </c>
      <c r="C40" s="3">
        <v>10</v>
      </c>
      <c r="D40" s="3">
        <v>2.2999999999999998</v>
      </c>
      <c r="E40" s="3">
        <v>3</v>
      </c>
      <c r="F40" s="3">
        <v>0</v>
      </c>
      <c r="G40" s="3">
        <v>35.799999999999997</v>
      </c>
      <c r="H40" s="3">
        <v>0</v>
      </c>
      <c r="I40" s="3">
        <v>0.03</v>
      </c>
      <c r="J40" s="3">
        <v>26</v>
      </c>
      <c r="K40" s="3">
        <v>0.1</v>
      </c>
      <c r="L40" s="3">
        <v>7.0000000000000007E-2</v>
      </c>
      <c r="M40" s="3">
        <v>81</v>
      </c>
      <c r="N40" s="3">
        <v>8.8000000000000007</v>
      </c>
      <c r="O40" s="3">
        <v>88</v>
      </c>
      <c r="P40" s="3">
        <v>3.5</v>
      </c>
      <c r="Q40" s="3">
        <v>50</v>
      </c>
      <c r="R40" s="3">
        <v>0.1</v>
      </c>
      <c r="S40" s="3">
        <v>0</v>
      </c>
      <c r="T40" s="3">
        <v>1.45</v>
      </c>
      <c r="U40" s="3">
        <v>0</v>
      </c>
    </row>
    <row r="41" spans="1:21">
      <c r="A41" s="3" t="s">
        <v>170</v>
      </c>
      <c r="B41" s="3" t="s">
        <v>171</v>
      </c>
      <c r="C41" s="3">
        <v>180</v>
      </c>
      <c r="D41" s="3">
        <v>7.48</v>
      </c>
      <c r="E41" s="3">
        <v>9.11</v>
      </c>
      <c r="F41" s="3">
        <v>33.880000000000003</v>
      </c>
      <c r="G41" s="3">
        <v>247.4</v>
      </c>
      <c r="H41" s="3">
        <v>0.17</v>
      </c>
      <c r="I41" s="3">
        <v>0.13</v>
      </c>
      <c r="J41" s="3">
        <v>37.47</v>
      </c>
      <c r="K41" s="3">
        <v>0.12</v>
      </c>
      <c r="L41" s="3">
        <v>0</v>
      </c>
      <c r="M41" s="3">
        <v>305</v>
      </c>
      <c r="N41" s="3">
        <v>194</v>
      </c>
      <c r="O41" s="3">
        <v>129</v>
      </c>
      <c r="P41" s="3">
        <v>43</v>
      </c>
      <c r="Q41" s="3">
        <v>167</v>
      </c>
      <c r="R41" s="3">
        <v>1.2</v>
      </c>
      <c r="S41" s="3">
        <v>46.44</v>
      </c>
      <c r="T41" s="3">
        <v>2.8</v>
      </c>
      <c r="U41" s="3">
        <v>31.57</v>
      </c>
    </row>
    <row r="42" spans="1:21">
      <c r="A42" s="3" t="s">
        <v>54</v>
      </c>
      <c r="B42" s="3" t="s">
        <v>55</v>
      </c>
      <c r="C42" s="3">
        <v>150</v>
      </c>
      <c r="D42" s="3">
        <v>2.6</v>
      </c>
      <c r="E42" s="3">
        <v>1.9</v>
      </c>
      <c r="F42" s="3">
        <v>8.3000000000000007</v>
      </c>
      <c r="G42" s="3">
        <v>60.8</v>
      </c>
      <c r="H42" s="3">
        <v>0.02</v>
      </c>
      <c r="I42" s="3">
        <v>0.09</v>
      </c>
      <c r="J42" s="3">
        <v>9.94</v>
      </c>
      <c r="K42" s="3">
        <v>0</v>
      </c>
      <c r="L42" s="3">
        <v>0.39</v>
      </c>
      <c r="M42" s="3">
        <v>28.76</v>
      </c>
      <c r="N42" s="3">
        <v>119.2</v>
      </c>
      <c r="O42" s="3">
        <v>107.24</v>
      </c>
      <c r="P42" s="3">
        <v>17.45</v>
      </c>
      <c r="Q42" s="3">
        <v>71.55</v>
      </c>
      <c r="R42" s="3">
        <v>0.51</v>
      </c>
      <c r="S42" s="3">
        <v>6.75</v>
      </c>
      <c r="T42" s="3">
        <v>1.32</v>
      </c>
      <c r="U42" s="3">
        <v>20.51</v>
      </c>
    </row>
    <row r="43" spans="1:21">
      <c r="A43" s="3" t="s">
        <v>32</v>
      </c>
      <c r="B43" s="3" t="s">
        <v>33</v>
      </c>
      <c r="C43" s="3">
        <v>20</v>
      </c>
      <c r="D43" s="3">
        <v>1.6</v>
      </c>
      <c r="E43" s="3">
        <v>0.2</v>
      </c>
      <c r="F43" s="3">
        <v>9.8000000000000007</v>
      </c>
      <c r="G43" s="3">
        <v>47.5</v>
      </c>
      <c r="H43" s="3">
        <v>0.03</v>
      </c>
      <c r="I43" s="3">
        <v>0.01</v>
      </c>
      <c r="J43" s="3">
        <v>0</v>
      </c>
      <c r="K43" s="3">
        <v>0</v>
      </c>
      <c r="L43" s="3">
        <v>0</v>
      </c>
      <c r="M43" s="3">
        <v>88.6</v>
      </c>
      <c r="N43" s="3">
        <v>27.2</v>
      </c>
      <c r="O43" s="3">
        <v>4.5999999999999996</v>
      </c>
      <c r="P43" s="3">
        <v>6.8</v>
      </c>
      <c r="Q43" s="3">
        <v>17.8</v>
      </c>
      <c r="R43" s="3">
        <v>0.4</v>
      </c>
      <c r="S43" s="3">
        <v>0.64</v>
      </c>
      <c r="T43" s="3">
        <v>1.2</v>
      </c>
      <c r="U43" s="3">
        <v>2.9</v>
      </c>
    </row>
    <row r="44" spans="1:21">
      <c r="A44" s="3"/>
      <c r="B44" s="2" t="s">
        <v>34</v>
      </c>
      <c r="C44" s="2">
        <f>SUM(C40:C43)</f>
        <v>360</v>
      </c>
      <c r="D44" s="2">
        <f t="shared" ref="D44:U44" si="4">SUM(D40:D43)</f>
        <v>13.98</v>
      </c>
      <c r="E44" s="2">
        <f t="shared" si="4"/>
        <v>14.209999999999999</v>
      </c>
      <c r="F44" s="2">
        <f t="shared" si="4"/>
        <v>51.980000000000004</v>
      </c>
      <c r="G44" s="2">
        <f t="shared" si="4"/>
        <v>391.5</v>
      </c>
      <c r="H44" s="2">
        <f t="shared" si="4"/>
        <v>0.22</v>
      </c>
      <c r="I44" s="2">
        <f t="shared" si="4"/>
        <v>0.26</v>
      </c>
      <c r="J44" s="2">
        <f t="shared" si="4"/>
        <v>73.41</v>
      </c>
      <c r="K44" s="2">
        <f t="shared" si="4"/>
        <v>0.22</v>
      </c>
      <c r="L44" s="2">
        <f t="shared" si="4"/>
        <v>0.46</v>
      </c>
      <c r="M44" s="2">
        <f t="shared" si="4"/>
        <v>503.36</v>
      </c>
      <c r="N44" s="2">
        <f t="shared" si="4"/>
        <v>349.2</v>
      </c>
      <c r="O44" s="2">
        <f t="shared" si="4"/>
        <v>328.84000000000003</v>
      </c>
      <c r="P44" s="2">
        <f t="shared" si="4"/>
        <v>70.75</v>
      </c>
      <c r="Q44" s="2">
        <f t="shared" si="4"/>
        <v>306.35000000000002</v>
      </c>
      <c r="R44" s="2">
        <f t="shared" si="4"/>
        <v>2.21</v>
      </c>
      <c r="S44" s="2">
        <f t="shared" si="4"/>
        <v>53.83</v>
      </c>
      <c r="T44" s="2">
        <f t="shared" si="4"/>
        <v>6.7700000000000005</v>
      </c>
      <c r="U44" s="2">
        <f t="shared" si="4"/>
        <v>54.98</v>
      </c>
    </row>
    <row r="45" spans="1:21">
      <c r="A45" s="3"/>
      <c r="B45" s="2" t="s">
        <v>35</v>
      </c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>
      <c r="A46" s="3" t="s">
        <v>32</v>
      </c>
      <c r="B46" s="3" t="s">
        <v>56</v>
      </c>
      <c r="C46" s="3">
        <v>150</v>
      </c>
      <c r="D46" s="3">
        <v>4.4000000000000004</v>
      </c>
      <c r="E46" s="3">
        <v>3.8</v>
      </c>
      <c r="F46" s="3">
        <v>6.3</v>
      </c>
      <c r="G46" s="3">
        <v>76.400000000000006</v>
      </c>
      <c r="H46" s="3">
        <v>0.03</v>
      </c>
      <c r="I46" s="3">
        <v>0.2</v>
      </c>
      <c r="J46" s="3">
        <v>33</v>
      </c>
      <c r="K46" s="3">
        <v>0</v>
      </c>
      <c r="L46" s="3">
        <v>0.45</v>
      </c>
      <c r="M46" s="3">
        <v>75</v>
      </c>
      <c r="N46" s="3">
        <v>219</v>
      </c>
      <c r="O46" s="3">
        <v>186</v>
      </c>
      <c r="P46" s="3">
        <v>21</v>
      </c>
      <c r="Q46" s="3">
        <v>138</v>
      </c>
      <c r="R46" s="3">
        <v>0.15</v>
      </c>
      <c r="S46" s="3">
        <v>13.5</v>
      </c>
      <c r="T46" s="3">
        <v>1.5</v>
      </c>
      <c r="U46" s="3">
        <v>30</v>
      </c>
    </row>
    <row r="47" spans="1:21">
      <c r="A47" s="3"/>
      <c r="B47" s="2" t="s">
        <v>37</v>
      </c>
      <c r="C47" s="2">
        <f>C46</f>
        <v>150</v>
      </c>
      <c r="D47" s="2">
        <f t="shared" ref="D47:U47" si="5">D46</f>
        <v>4.4000000000000004</v>
      </c>
      <c r="E47" s="2">
        <f t="shared" si="5"/>
        <v>3.8</v>
      </c>
      <c r="F47" s="2">
        <f t="shared" si="5"/>
        <v>6.3</v>
      </c>
      <c r="G47" s="2">
        <f t="shared" si="5"/>
        <v>76.400000000000006</v>
      </c>
      <c r="H47" s="2">
        <f t="shared" si="5"/>
        <v>0.03</v>
      </c>
      <c r="I47" s="2">
        <f t="shared" si="5"/>
        <v>0.2</v>
      </c>
      <c r="J47" s="2">
        <f t="shared" si="5"/>
        <v>33</v>
      </c>
      <c r="K47" s="2">
        <f t="shared" si="5"/>
        <v>0</v>
      </c>
      <c r="L47" s="2">
        <f t="shared" si="5"/>
        <v>0.45</v>
      </c>
      <c r="M47" s="2">
        <f t="shared" si="5"/>
        <v>75</v>
      </c>
      <c r="N47" s="2">
        <f t="shared" si="5"/>
        <v>219</v>
      </c>
      <c r="O47" s="2">
        <f t="shared" si="5"/>
        <v>186</v>
      </c>
      <c r="P47" s="2">
        <f t="shared" si="5"/>
        <v>21</v>
      </c>
      <c r="Q47" s="2">
        <f t="shared" si="5"/>
        <v>138</v>
      </c>
      <c r="R47" s="2">
        <f t="shared" si="5"/>
        <v>0.15</v>
      </c>
      <c r="S47" s="2">
        <f t="shared" si="5"/>
        <v>13.5</v>
      </c>
      <c r="T47" s="2">
        <f t="shared" si="5"/>
        <v>1.5</v>
      </c>
      <c r="U47" s="2">
        <f t="shared" si="5"/>
        <v>30</v>
      </c>
    </row>
    <row r="48" spans="1:21">
      <c r="A48" s="3"/>
      <c r="B48" s="2" t="s">
        <v>38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30">
      <c r="A49" s="3" t="s">
        <v>150</v>
      </c>
      <c r="B49" s="15" t="s">
        <v>151</v>
      </c>
      <c r="C49" s="3">
        <v>50</v>
      </c>
      <c r="D49" s="3">
        <v>0.67</v>
      </c>
      <c r="E49" s="3">
        <v>2.2400000000000002</v>
      </c>
      <c r="F49" s="3">
        <v>3.8</v>
      </c>
      <c r="G49" s="3">
        <v>38.1</v>
      </c>
      <c r="H49" s="3">
        <v>0.01</v>
      </c>
      <c r="I49" s="3">
        <v>0.02</v>
      </c>
      <c r="J49" s="3">
        <v>0.56999999999999995</v>
      </c>
      <c r="K49" s="3">
        <v>0</v>
      </c>
      <c r="L49" s="3">
        <v>2</v>
      </c>
      <c r="M49" s="3">
        <v>66</v>
      </c>
      <c r="N49" s="3">
        <v>114</v>
      </c>
      <c r="O49" s="3">
        <v>16</v>
      </c>
      <c r="P49" s="3">
        <v>9</v>
      </c>
      <c r="Q49" s="3">
        <v>18</v>
      </c>
      <c r="R49" s="3">
        <v>0.6</v>
      </c>
      <c r="S49" s="3">
        <v>10</v>
      </c>
      <c r="T49" s="3">
        <v>0.3</v>
      </c>
      <c r="U49" s="3">
        <v>9.5</v>
      </c>
    </row>
    <row r="50" spans="1:21">
      <c r="A50" s="3" t="s">
        <v>57</v>
      </c>
      <c r="B50" s="3" t="s">
        <v>58</v>
      </c>
      <c r="C50" s="3">
        <v>200</v>
      </c>
      <c r="D50" s="3">
        <v>6.7</v>
      </c>
      <c r="E50" s="3">
        <v>4.5999999999999996</v>
      </c>
      <c r="F50" s="3">
        <v>16.3</v>
      </c>
      <c r="G50" s="3">
        <v>133.1</v>
      </c>
      <c r="H50" s="3">
        <v>0.14000000000000001</v>
      </c>
      <c r="I50" s="3">
        <v>0.05</v>
      </c>
      <c r="J50" s="3">
        <v>97.19</v>
      </c>
      <c r="K50" s="3">
        <v>0</v>
      </c>
      <c r="L50" s="3">
        <v>4.7699999999999996</v>
      </c>
      <c r="M50" s="3">
        <v>95.82</v>
      </c>
      <c r="N50" s="3">
        <v>382.43</v>
      </c>
      <c r="O50" s="3">
        <v>26.94</v>
      </c>
      <c r="P50" s="3">
        <v>29</v>
      </c>
      <c r="Q50" s="3">
        <v>80.47</v>
      </c>
      <c r="R50" s="3">
        <v>1.48</v>
      </c>
      <c r="S50" s="3">
        <v>15.96</v>
      </c>
      <c r="T50" s="3">
        <v>2.0099999999999998</v>
      </c>
      <c r="U50" s="3">
        <v>28.88</v>
      </c>
    </row>
    <row r="51" spans="1:21">
      <c r="A51" s="3" t="s">
        <v>59</v>
      </c>
      <c r="B51" s="3" t="s">
        <v>60</v>
      </c>
      <c r="C51" s="3">
        <v>150</v>
      </c>
      <c r="D51" s="3">
        <v>12.7</v>
      </c>
      <c r="E51" s="3">
        <v>11.5</v>
      </c>
      <c r="F51" s="3">
        <v>9.6</v>
      </c>
      <c r="G51" s="3">
        <v>192.5</v>
      </c>
      <c r="H51" s="3">
        <v>0.05</v>
      </c>
      <c r="I51" s="3">
        <v>0.11</v>
      </c>
      <c r="J51" s="3">
        <v>13.77</v>
      </c>
      <c r="K51" s="3">
        <v>0.06</v>
      </c>
      <c r="L51" s="3">
        <v>16.559999999999999</v>
      </c>
      <c r="M51" s="3">
        <v>172.39</v>
      </c>
      <c r="N51" s="3">
        <v>406.9</v>
      </c>
      <c r="O51" s="3">
        <v>62.02</v>
      </c>
      <c r="P51" s="3">
        <v>28.46</v>
      </c>
      <c r="Q51" s="3">
        <v>138.21</v>
      </c>
      <c r="R51" s="3">
        <v>2.0299999999999998</v>
      </c>
      <c r="S51" s="3">
        <v>25.4</v>
      </c>
      <c r="T51" s="3">
        <v>1.31</v>
      </c>
      <c r="U51" s="3">
        <v>53.47</v>
      </c>
    </row>
    <row r="52" spans="1:21">
      <c r="A52" s="3" t="s">
        <v>61</v>
      </c>
      <c r="B52" s="3" t="s">
        <v>62</v>
      </c>
      <c r="C52" s="3">
        <v>150</v>
      </c>
      <c r="D52" s="3">
        <v>0.1</v>
      </c>
      <c r="E52" s="3">
        <v>0</v>
      </c>
      <c r="F52" s="3">
        <v>6</v>
      </c>
      <c r="G52" s="3">
        <v>24.8</v>
      </c>
      <c r="H52" s="3">
        <v>0</v>
      </c>
      <c r="I52" s="3">
        <v>0</v>
      </c>
      <c r="J52" s="3">
        <v>0.79</v>
      </c>
      <c r="K52" s="3">
        <v>0</v>
      </c>
      <c r="L52" s="3">
        <v>3.96</v>
      </c>
      <c r="M52" s="3">
        <v>1.67</v>
      </c>
      <c r="N52" s="3">
        <v>27.11</v>
      </c>
      <c r="O52" s="3">
        <v>55.85</v>
      </c>
      <c r="P52" s="3">
        <v>1.87</v>
      </c>
      <c r="Q52" s="3">
        <v>3.3</v>
      </c>
      <c r="R52" s="3">
        <v>0.06</v>
      </c>
      <c r="S52" s="3">
        <v>0.33</v>
      </c>
      <c r="T52" s="3">
        <v>7.0000000000000007E-2</v>
      </c>
      <c r="U52" s="3">
        <v>2.81</v>
      </c>
    </row>
    <row r="53" spans="1:21">
      <c r="A53" s="3" t="s">
        <v>32</v>
      </c>
      <c r="B53" s="3" t="s">
        <v>44</v>
      </c>
      <c r="C53" s="3">
        <v>20</v>
      </c>
      <c r="D53" s="3">
        <v>1.5</v>
      </c>
      <c r="E53" s="3">
        <v>0.2</v>
      </c>
      <c r="F53" s="3">
        <v>9.8000000000000007</v>
      </c>
      <c r="G53" s="3">
        <v>46.9</v>
      </c>
      <c r="H53" s="3">
        <v>0.02</v>
      </c>
      <c r="I53" s="3">
        <v>0.01</v>
      </c>
      <c r="J53" s="3">
        <v>0</v>
      </c>
      <c r="K53" s="3">
        <v>0</v>
      </c>
      <c r="L53" s="3">
        <v>0</v>
      </c>
      <c r="M53" s="3">
        <v>99.8</v>
      </c>
      <c r="N53" s="3">
        <v>18.600000000000001</v>
      </c>
      <c r="O53" s="3">
        <v>4</v>
      </c>
      <c r="P53" s="3">
        <v>2.8</v>
      </c>
      <c r="Q53" s="3">
        <v>13</v>
      </c>
      <c r="R53" s="3">
        <v>0.22</v>
      </c>
      <c r="S53" s="3">
        <v>0.64</v>
      </c>
      <c r="T53" s="3">
        <v>1.2</v>
      </c>
      <c r="U53" s="3">
        <v>2.9</v>
      </c>
    </row>
    <row r="54" spans="1:21">
      <c r="A54" s="3" t="s">
        <v>32</v>
      </c>
      <c r="B54" s="3" t="s">
        <v>45</v>
      </c>
      <c r="C54" s="3">
        <v>20</v>
      </c>
      <c r="D54" s="3">
        <v>1.3</v>
      </c>
      <c r="E54" s="3">
        <v>0.2</v>
      </c>
      <c r="F54" s="3">
        <v>6.7</v>
      </c>
      <c r="G54" s="3">
        <v>34.200000000000003</v>
      </c>
      <c r="H54" s="3">
        <v>0.04</v>
      </c>
      <c r="I54" s="3">
        <v>0.02</v>
      </c>
      <c r="J54" s="3">
        <v>0</v>
      </c>
      <c r="K54" s="3">
        <v>0</v>
      </c>
      <c r="L54" s="3">
        <v>0</v>
      </c>
      <c r="M54" s="3">
        <v>122</v>
      </c>
      <c r="N54" s="3">
        <v>49</v>
      </c>
      <c r="O54" s="3">
        <v>7</v>
      </c>
      <c r="P54" s="3">
        <v>9.4</v>
      </c>
      <c r="Q54" s="3">
        <v>31.6</v>
      </c>
      <c r="R54" s="3">
        <v>0.78</v>
      </c>
      <c r="S54" s="3">
        <v>0</v>
      </c>
      <c r="T54" s="3">
        <v>6.18</v>
      </c>
      <c r="U54" s="3">
        <v>0</v>
      </c>
    </row>
    <row r="55" spans="1:21">
      <c r="A55" s="3"/>
      <c r="B55" s="2" t="s">
        <v>46</v>
      </c>
      <c r="C55" s="2">
        <f>SUM(C49:C54)</f>
        <v>590</v>
      </c>
      <c r="D55" s="2">
        <f t="shared" ref="D55:U55" si="6">SUM(D49:D54)</f>
        <v>22.970000000000002</v>
      </c>
      <c r="E55" s="2">
        <f t="shared" si="6"/>
        <v>18.739999999999998</v>
      </c>
      <c r="F55" s="2">
        <f t="shared" si="6"/>
        <v>52.2</v>
      </c>
      <c r="G55" s="2">
        <f t="shared" si="6"/>
        <v>469.59999999999997</v>
      </c>
      <c r="H55" s="2">
        <f t="shared" si="6"/>
        <v>0.26</v>
      </c>
      <c r="I55" s="2">
        <f t="shared" si="6"/>
        <v>0.21</v>
      </c>
      <c r="J55" s="2">
        <f t="shared" si="6"/>
        <v>112.32</v>
      </c>
      <c r="K55" s="2">
        <f t="shared" si="6"/>
        <v>0.06</v>
      </c>
      <c r="L55" s="2">
        <f t="shared" si="6"/>
        <v>27.29</v>
      </c>
      <c r="M55" s="2">
        <f t="shared" si="6"/>
        <v>557.68000000000006</v>
      </c>
      <c r="N55" s="2">
        <f t="shared" si="6"/>
        <v>998.04</v>
      </c>
      <c r="O55" s="2">
        <f t="shared" si="6"/>
        <v>171.81</v>
      </c>
      <c r="P55" s="2">
        <f t="shared" si="6"/>
        <v>80.530000000000015</v>
      </c>
      <c r="Q55" s="2">
        <f t="shared" si="6"/>
        <v>284.58000000000004</v>
      </c>
      <c r="R55" s="2">
        <f t="shared" si="6"/>
        <v>5.169999999999999</v>
      </c>
      <c r="S55" s="2">
        <f t="shared" si="6"/>
        <v>52.33</v>
      </c>
      <c r="T55" s="2">
        <f t="shared" si="6"/>
        <v>11.07</v>
      </c>
      <c r="U55" s="2">
        <f t="shared" si="6"/>
        <v>97.56</v>
      </c>
    </row>
    <row r="56" spans="1:21">
      <c r="A56" s="3"/>
      <c r="B56" s="2" t="s">
        <v>47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>
      <c r="A57" s="3" t="s">
        <v>63</v>
      </c>
      <c r="B57" s="3" t="s">
        <v>64</v>
      </c>
      <c r="C57" s="3">
        <v>50</v>
      </c>
      <c r="D57" s="3">
        <v>3.9</v>
      </c>
      <c r="E57" s="3">
        <v>3.4</v>
      </c>
      <c r="F57" s="3">
        <v>25.4</v>
      </c>
      <c r="G57" s="3">
        <v>147.4</v>
      </c>
      <c r="H57" s="3">
        <v>0.05</v>
      </c>
      <c r="I57" s="3">
        <v>0.03</v>
      </c>
      <c r="J57" s="3">
        <v>15.93</v>
      </c>
      <c r="K57" s="3">
        <v>0.12</v>
      </c>
      <c r="L57" s="3">
        <v>0</v>
      </c>
      <c r="M57" s="3">
        <v>200.57</v>
      </c>
      <c r="N57" s="3">
        <v>42.12</v>
      </c>
      <c r="O57" s="3">
        <v>14.69</v>
      </c>
      <c r="P57" s="3">
        <v>5.43</v>
      </c>
      <c r="Q57" s="3">
        <v>34.11</v>
      </c>
      <c r="R57" s="3">
        <v>0.47</v>
      </c>
      <c r="S57" s="3">
        <v>27.8</v>
      </c>
      <c r="T57" s="3">
        <v>2.63</v>
      </c>
      <c r="U57" s="3">
        <v>9.19</v>
      </c>
    </row>
    <row r="58" spans="1:21">
      <c r="A58" s="3" t="s">
        <v>32</v>
      </c>
      <c r="B58" s="3" t="s">
        <v>65</v>
      </c>
      <c r="C58" s="3">
        <v>160</v>
      </c>
      <c r="D58" s="3">
        <v>0.8</v>
      </c>
      <c r="E58" s="3">
        <v>0.16</v>
      </c>
      <c r="F58" s="3">
        <v>16.16</v>
      </c>
      <c r="G58" s="3">
        <v>69.3</v>
      </c>
      <c r="H58" s="3">
        <v>0.01</v>
      </c>
      <c r="I58" s="3">
        <v>0.01</v>
      </c>
      <c r="J58" s="3">
        <v>0</v>
      </c>
      <c r="K58" s="3">
        <v>0</v>
      </c>
      <c r="L58" s="3">
        <v>1.28</v>
      </c>
      <c r="M58" s="3">
        <v>7.3</v>
      </c>
      <c r="N58" s="3">
        <v>159.36000000000001</v>
      </c>
      <c r="O58" s="3">
        <v>9.86</v>
      </c>
      <c r="P58" s="3">
        <v>5.57</v>
      </c>
      <c r="Q58" s="3">
        <v>9.74</v>
      </c>
      <c r="R58" s="3">
        <v>1.95</v>
      </c>
      <c r="S58" s="3">
        <v>0</v>
      </c>
      <c r="T58" s="3">
        <v>0</v>
      </c>
      <c r="U58" s="3">
        <v>0</v>
      </c>
    </row>
    <row r="59" spans="1:21" ht="15.75" customHeight="1">
      <c r="A59" s="3"/>
      <c r="B59" s="2" t="s">
        <v>49</v>
      </c>
      <c r="C59" s="2">
        <f t="shared" ref="C59:U59" si="7">SUM(C57:C58)</f>
        <v>210</v>
      </c>
      <c r="D59" s="2">
        <f t="shared" si="7"/>
        <v>4.7</v>
      </c>
      <c r="E59" s="2">
        <f t="shared" si="7"/>
        <v>3.56</v>
      </c>
      <c r="F59" s="2">
        <f t="shared" si="7"/>
        <v>41.56</v>
      </c>
      <c r="G59" s="2">
        <f t="shared" si="7"/>
        <v>216.7</v>
      </c>
      <c r="H59" s="2">
        <f t="shared" si="7"/>
        <v>6.0000000000000005E-2</v>
      </c>
      <c r="I59" s="2">
        <f t="shared" si="7"/>
        <v>0.04</v>
      </c>
      <c r="J59" s="2">
        <f t="shared" si="7"/>
        <v>15.93</v>
      </c>
      <c r="K59" s="2">
        <f t="shared" si="7"/>
        <v>0.12</v>
      </c>
      <c r="L59" s="2">
        <f t="shared" si="7"/>
        <v>1.28</v>
      </c>
      <c r="M59" s="2">
        <f t="shared" si="7"/>
        <v>207.87</v>
      </c>
      <c r="N59" s="2">
        <f t="shared" si="7"/>
        <v>201.48000000000002</v>
      </c>
      <c r="O59" s="2">
        <f t="shared" si="7"/>
        <v>24.549999999999997</v>
      </c>
      <c r="P59" s="2">
        <f t="shared" si="7"/>
        <v>11</v>
      </c>
      <c r="Q59" s="2">
        <f t="shared" si="7"/>
        <v>43.85</v>
      </c>
      <c r="R59" s="2">
        <f t="shared" si="7"/>
        <v>2.42</v>
      </c>
      <c r="S59" s="2">
        <f t="shared" si="7"/>
        <v>27.8</v>
      </c>
      <c r="T59" s="2">
        <f t="shared" si="7"/>
        <v>2.63</v>
      </c>
      <c r="U59" s="2">
        <f t="shared" si="7"/>
        <v>9.19</v>
      </c>
    </row>
    <row r="60" spans="1:21">
      <c r="A60" s="3"/>
      <c r="B60" s="5" t="s">
        <v>50</v>
      </c>
      <c r="C60" s="5">
        <f t="shared" ref="C60:U60" si="8">C44+C47+C55+C59</f>
        <v>1310</v>
      </c>
      <c r="D60" s="5">
        <f t="shared" si="8"/>
        <v>46.050000000000011</v>
      </c>
      <c r="E60" s="5">
        <f t="shared" si="8"/>
        <v>40.31</v>
      </c>
      <c r="F60" s="5">
        <f t="shared" si="8"/>
        <v>152.04000000000002</v>
      </c>
      <c r="G60" s="5">
        <f t="shared" si="8"/>
        <v>1154.2</v>
      </c>
      <c r="H60" s="5">
        <f t="shared" si="8"/>
        <v>0.57000000000000006</v>
      </c>
      <c r="I60" s="5">
        <f t="shared" si="8"/>
        <v>0.71000000000000008</v>
      </c>
      <c r="J60" s="5">
        <f t="shared" si="8"/>
        <v>234.66</v>
      </c>
      <c r="K60" s="5">
        <f t="shared" si="8"/>
        <v>0.4</v>
      </c>
      <c r="L60" s="5">
        <f t="shared" si="8"/>
        <v>29.48</v>
      </c>
      <c r="M60" s="5">
        <f t="shared" si="8"/>
        <v>1343.9099999999999</v>
      </c>
      <c r="N60" s="5">
        <f t="shared" si="8"/>
        <v>1767.72</v>
      </c>
      <c r="O60" s="5">
        <f t="shared" si="8"/>
        <v>711.2</v>
      </c>
      <c r="P60" s="5">
        <f t="shared" si="8"/>
        <v>183.28000000000003</v>
      </c>
      <c r="Q60" s="5">
        <f t="shared" si="8"/>
        <v>772.78000000000009</v>
      </c>
      <c r="R60" s="5">
        <f t="shared" si="8"/>
        <v>9.9499999999999993</v>
      </c>
      <c r="S60" s="5">
        <f t="shared" si="8"/>
        <v>147.46</v>
      </c>
      <c r="T60" s="5">
        <f t="shared" si="8"/>
        <v>21.97</v>
      </c>
      <c r="U60" s="5">
        <f t="shared" si="8"/>
        <v>191.73</v>
      </c>
    </row>
    <row r="62" spans="1:21" ht="15.75">
      <c r="A62" s="30" t="s">
        <v>156</v>
      </c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</row>
    <row r="63" spans="1:21">
      <c r="A63" s="7" t="s">
        <v>0</v>
      </c>
      <c r="B63" s="7" t="s">
        <v>1</v>
      </c>
      <c r="C63" s="7" t="s">
        <v>2</v>
      </c>
      <c r="D63" s="7" t="s">
        <v>3</v>
      </c>
      <c r="E63" s="7" t="s">
        <v>4</v>
      </c>
      <c r="F63" s="7" t="s">
        <v>5</v>
      </c>
      <c r="G63" s="7" t="s">
        <v>6</v>
      </c>
      <c r="H63" s="7" t="s">
        <v>7</v>
      </c>
      <c r="I63" s="7" t="s">
        <v>8</v>
      </c>
      <c r="J63" s="7" t="s">
        <v>9</v>
      </c>
      <c r="K63" s="7" t="s">
        <v>10</v>
      </c>
      <c r="L63" s="7" t="s">
        <v>11</v>
      </c>
      <c r="M63" s="7" t="s">
        <v>12</v>
      </c>
      <c r="N63" s="7" t="s">
        <v>13</v>
      </c>
      <c r="O63" s="7" t="s">
        <v>14</v>
      </c>
      <c r="P63" s="7" t="s">
        <v>15</v>
      </c>
      <c r="Q63" s="7" t="s">
        <v>16</v>
      </c>
      <c r="R63" s="7" t="s">
        <v>17</v>
      </c>
      <c r="S63" s="7" t="s">
        <v>18</v>
      </c>
      <c r="T63" s="7" t="s">
        <v>19</v>
      </c>
      <c r="U63" s="7" t="s">
        <v>20</v>
      </c>
    </row>
    <row r="64" spans="1:21">
      <c r="A64" s="7"/>
      <c r="B64" s="7"/>
      <c r="C64" s="7" t="s">
        <v>21</v>
      </c>
      <c r="D64" s="7" t="s">
        <v>21</v>
      </c>
      <c r="E64" s="7" t="s">
        <v>21</v>
      </c>
      <c r="F64" s="7" t="s">
        <v>21</v>
      </c>
      <c r="G64" s="7" t="s">
        <v>22</v>
      </c>
      <c r="H64" s="7" t="s">
        <v>23</v>
      </c>
      <c r="I64" s="7" t="s">
        <v>23</v>
      </c>
      <c r="J64" s="7" t="s">
        <v>24</v>
      </c>
      <c r="K64" s="7" t="s">
        <v>25</v>
      </c>
      <c r="L64" s="7" t="s">
        <v>23</v>
      </c>
      <c r="M64" s="7" t="s">
        <v>23</v>
      </c>
      <c r="N64" s="7" t="s">
        <v>23</v>
      </c>
      <c r="O64" s="7" t="s">
        <v>23</v>
      </c>
      <c r="P64" s="7" t="s">
        <v>23</v>
      </c>
      <c r="Q64" s="7" t="s">
        <v>23</v>
      </c>
      <c r="R64" s="7" t="s">
        <v>23</v>
      </c>
      <c r="S64" s="7" t="s">
        <v>25</v>
      </c>
      <c r="T64" s="7" t="s">
        <v>25</v>
      </c>
      <c r="U64" s="7" t="s">
        <v>25</v>
      </c>
    </row>
    <row r="65" spans="1:21">
      <c r="A65" s="3"/>
      <c r="B65" s="4" t="s">
        <v>66</v>
      </c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>
      <c r="A66" s="3"/>
      <c r="B66" s="2" t="s">
        <v>27</v>
      </c>
      <c r="C66" s="6" t="s">
        <v>149</v>
      </c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>
      <c r="A67" s="3" t="s">
        <v>67</v>
      </c>
      <c r="B67" s="3" t="s">
        <v>68</v>
      </c>
      <c r="C67" s="3">
        <v>150</v>
      </c>
      <c r="D67" s="3">
        <v>12.68</v>
      </c>
      <c r="E67" s="3">
        <v>17.95</v>
      </c>
      <c r="F67" s="3">
        <v>3.25</v>
      </c>
      <c r="G67" s="3">
        <v>225.2</v>
      </c>
      <c r="H67" s="3">
        <v>7.0000000000000007E-2</v>
      </c>
      <c r="I67" s="3">
        <v>0.4</v>
      </c>
      <c r="J67" s="3">
        <v>182.66</v>
      </c>
      <c r="K67" s="3">
        <v>2.1800000000000002</v>
      </c>
      <c r="L67" s="3">
        <v>0</v>
      </c>
      <c r="M67" s="3">
        <v>264</v>
      </c>
      <c r="N67" s="3">
        <v>180</v>
      </c>
      <c r="O67" s="3">
        <v>110</v>
      </c>
      <c r="P67" s="3">
        <v>17</v>
      </c>
      <c r="Q67" s="3">
        <v>202</v>
      </c>
      <c r="R67" s="3">
        <v>2.1</v>
      </c>
      <c r="S67" s="3">
        <v>43.65</v>
      </c>
      <c r="T67" s="3">
        <v>26</v>
      </c>
      <c r="U67" s="3">
        <v>62.62</v>
      </c>
    </row>
    <row r="68" spans="1:21">
      <c r="A68" s="3" t="s">
        <v>69</v>
      </c>
      <c r="B68" s="3" t="s">
        <v>70</v>
      </c>
      <c r="C68" s="3">
        <v>155</v>
      </c>
      <c r="D68" s="3">
        <v>0.1</v>
      </c>
      <c r="E68" s="3">
        <v>0</v>
      </c>
      <c r="F68" s="3">
        <v>4.9000000000000004</v>
      </c>
      <c r="G68" s="3">
        <v>20.399999999999999</v>
      </c>
      <c r="H68" s="3">
        <v>0</v>
      </c>
      <c r="I68" s="3">
        <v>0</v>
      </c>
      <c r="J68" s="3">
        <v>0.18</v>
      </c>
      <c r="K68" s="3">
        <v>0</v>
      </c>
      <c r="L68" s="3">
        <v>0.86</v>
      </c>
      <c r="M68" s="3">
        <v>0.71</v>
      </c>
      <c r="N68" s="3">
        <v>14.95</v>
      </c>
      <c r="O68" s="3">
        <v>48.62</v>
      </c>
      <c r="P68" s="3">
        <v>1.98</v>
      </c>
      <c r="Q68" s="3">
        <v>3.7</v>
      </c>
      <c r="R68" s="3">
        <v>0.31</v>
      </c>
      <c r="S68" s="3">
        <v>0.01</v>
      </c>
      <c r="T68" s="3">
        <v>0.02</v>
      </c>
      <c r="U68" s="3">
        <v>0.53</v>
      </c>
    </row>
    <row r="69" spans="1:21">
      <c r="A69" s="3" t="s">
        <v>32</v>
      </c>
      <c r="B69" s="3" t="s">
        <v>33</v>
      </c>
      <c r="C69" s="3">
        <v>20</v>
      </c>
      <c r="D69" s="3">
        <v>1.6</v>
      </c>
      <c r="E69" s="3">
        <v>0.2</v>
      </c>
      <c r="F69" s="3">
        <v>9.8000000000000007</v>
      </c>
      <c r="G69" s="3">
        <v>47.5</v>
      </c>
      <c r="H69" s="3">
        <v>0.03</v>
      </c>
      <c r="I69" s="3">
        <v>0.01</v>
      </c>
      <c r="J69" s="3">
        <v>0</v>
      </c>
      <c r="K69" s="3">
        <v>0</v>
      </c>
      <c r="L69" s="3">
        <v>0</v>
      </c>
      <c r="M69" s="3">
        <v>88.6</v>
      </c>
      <c r="N69" s="3">
        <v>27.2</v>
      </c>
      <c r="O69" s="3">
        <v>4.5999999999999996</v>
      </c>
      <c r="P69" s="3">
        <v>6.8</v>
      </c>
      <c r="Q69" s="3">
        <v>17.8</v>
      </c>
      <c r="R69" s="3">
        <v>0.4</v>
      </c>
      <c r="S69" s="3">
        <v>0.64</v>
      </c>
      <c r="T69" s="3">
        <v>1.2</v>
      </c>
      <c r="U69" s="3">
        <v>2.9</v>
      </c>
    </row>
    <row r="70" spans="1:21">
      <c r="A70" s="3"/>
      <c r="B70" s="2" t="s">
        <v>34</v>
      </c>
      <c r="C70" s="2">
        <f>SUM(C67:C69)</f>
        <v>325</v>
      </c>
      <c r="D70" s="2">
        <f>SUM(D67:D69)</f>
        <v>14.379999999999999</v>
      </c>
      <c r="E70" s="2">
        <f>SUM(E67:E69)</f>
        <v>18.149999999999999</v>
      </c>
      <c r="F70" s="2">
        <f>SUM(F67:F69)</f>
        <v>17.950000000000003</v>
      </c>
      <c r="G70" s="2">
        <f>SUM(G67:G69)</f>
        <v>293.10000000000002</v>
      </c>
      <c r="H70" s="2">
        <f>SUM(H67:H69)</f>
        <v>0.1</v>
      </c>
      <c r="I70" s="2">
        <f>SUM(I67:I69)</f>
        <v>0.41000000000000003</v>
      </c>
      <c r="J70" s="2">
        <f>SUM(J67:J69)</f>
        <v>182.84</v>
      </c>
      <c r="K70" s="2">
        <f>SUM(K67:K69)</f>
        <v>2.1800000000000002</v>
      </c>
      <c r="L70" s="2">
        <f>SUM(L67:L69)</f>
        <v>0.86</v>
      </c>
      <c r="M70" s="2">
        <f>SUM(M67:M69)</f>
        <v>353.30999999999995</v>
      </c>
      <c r="N70" s="2">
        <f>SUM(N67:N69)</f>
        <v>222.14999999999998</v>
      </c>
      <c r="O70" s="2">
        <f>SUM(O67:O69)</f>
        <v>163.22</v>
      </c>
      <c r="P70" s="2">
        <f>SUM(P67:P69)</f>
        <v>25.78</v>
      </c>
      <c r="Q70" s="2">
        <f>SUM(Q67:Q69)</f>
        <v>223.5</v>
      </c>
      <c r="R70" s="2">
        <f>SUM(R67:R69)</f>
        <v>2.81</v>
      </c>
      <c r="S70" s="2">
        <f>SUM(S67:S69)</f>
        <v>44.3</v>
      </c>
      <c r="T70" s="2">
        <f>SUM(T67:T69)</f>
        <v>27.22</v>
      </c>
      <c r="U70" s="2">
        <f>SUM(U67:U69)</f>
        <v>66.05</v>
      </c>
    </row>
    <row r="71" spans="1:21">
      <c r="A71" s="3"/>
      <c r="B71" s="2" t="s">
        <v>35</v>
      </c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>
      <c r="A72" s="3" t="s">
        <v>32</v>
      </c>
      <c r="B72" s="3" t="s">
        <v>36</v>
      </c>
      <c r="C72" s="3">
        <v>150</v>
      </c>
      <c r="D72" s="3">
        <v>4.4000000000000004</v>
      </c>
      <c r="E72" s="3">
        <v>3.8</v>
      </c>
      <c r="F72" s="3">
        <v>7.2</v>
      </c>
      <c r="G72" s="3">
        <v>80</v>
      </c>
      <c r="H72" s="3">
        <v>0.06</v>
      </c>
      <c r="I72" s="3">
        <v>0.23</v>
      </c>
      <c r="J72" s="3">
        <v>33</v>
      </c>
      <c r="K72" s="3">
        <v>0</v>
      </c>
      <c r="L72" s="3">
        <v>1.95</v>
      </c>
      <c r="M72" s="3">
        <v>75</v>
      </c>
      <c r="N72" s="3">
        <v>219</v>
      </c>
      <c r="O72" s="3">
        <v>180</v>
      </c>
      <c r="P72" s="3">
        <v>21</v>
      </c>
      <c r="Q72" s="3">
        <v>135</v>
      </c>
      <c r="R72" s="3">
        <v>0.15</v>
      </c>
      <c r="S72" s="3">
        <v>13.5</v>
      </c>
      <c r="T72" s="3">
        <v>3</v>
      </c>
      <c r="U72" s="3">
        <v>30</v>
      </c>
    </row>
    <row r="73" spans="1:21">
      <c r="A73" s="3"/>
      <c r="B73" s="2" t="s">
        <v>37</v>
      </c>
      <c r="C73" s="2">
        <v>150</v>
      </c>
      <c r="D73" s="2">
        <v>4.4000000000000004</v>
      </c>
      <c r="E73" s="2">
        <v>3.8</v>
      </c>
      <c r="F73" s="2">
        <v>7.2</v>
      </c>
      <c r="G73" s="2">
        <v>80</v>
      </c>
      <c r="H73" s="2">
        <v>0.06</v>
      </c>
      <c r="I73" s="2">
        <v>0.23</v>
      </c>
      <c r="J73" s="2">
        <v>33</v>
      </c>
      <c r="K73" s="2">
        <v>0</v>
      </c>
      <c r="L73" s="2">
        <v>1.95</v>
      </c>
      <c r="M73" s="2">
        <v>75</v>
      </c>
      <c r="N73" s="2">
        <v>219</v>
      </c>
      <c r="O73" s="2">
        <v>180</v>
      </c>
      <c r="P73" s="2">
        <v>21</v>
      </c>
      <c r="Q73" s="2">
        <v>135</v>
      </c>
      <c r="R73" s="2">
        <v>0.15</v>
      </c>
      <c r="S73" s="2">
        <v>13.5</v>
      </c>
      <c r="T73" s="2">
        <v>3</v>
      </c>
      <c r="U73" s="2">
        <v>30</v>
      </c>
    </row>
    <row r="74" spans="1:21">
      <c r="A74" s="3"/>
      <c r="B74" s="2" t="s">
        <v>38</v>
      </c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>
      <c r="A75" s="3" t="s">
        <v>117</v>
      </c>
      <c r="B75" s="3" t="s">
        <v>118</v>
      </c>
      <c r="C75" s="3">
        <v>50</v>
      </c>
      <c r="D75" s="3">
        <v>0.59</v>
      </c>
      <c r="E75" s="3">
        <v>4.47</v>
      </c>
      <c r="F75" s="3">
        <v>3.33</v>
      </c>
      <c r="G75" s="3">
        <v>56</v>
      </c>
      <c r="H75" s="3">
        <v>0.01</v>
      </c>
      <c r="I75" s="3">
        <v>0.01</v>
      </c>
      <c r="J75" s="3">
        <v>60.74</v>
      </c>
      <c r="K75" s="3">
        <v>0</v>
      </c>
      <c r="L75" s="3">
        <v>1</v>
      </c>
      <c r="M75" s="3">
        <v>168</v>
      </c>
      <c r="N75" s="3">
        <v>107</v>
      </c>
      <c r="O75" s="3">
        <v>9</v>
      </c>
      <c r="P75" s="3">
        <v>8</v>
      </c>
      <c r="Q75" s="3">
        <v>18</v>
      </c>
      <c r="R75" s="3">
        <v>0.4</v>
      </c>
      <c r="S75" s="3">
        <v>6.56</v>
      </c>
      <c r="T75" s="3">
        <v>0</v>
      </c>
      <c r="U75" s="3">
        <v>9.8800000000000008</v>
      </c>
    </row>
    <row r="76" spans="1:21">
      <c r="A76" s="3" t="s">
        <v>71</v>
      </c>
      <c r="B76" s="3" t="s">
        <v>72</v>
      </c>
      <c r="C76" s="3">
        <v>200</v>
      </c>
      <c r="D76" s="3">
        <v>4.7</v>
      </c>
      <c r="E76" s="3">
        <v>5.6</v>
      </c>
      <c r="F76" s="3">
        <v>5.7</v>
      </c>
      <c r="G76" s="3">
        <v>92.2</v>
      </c>
      <c r="H76" s="3">
        <v>0.02</v>
      </c>
      <c r="I76" s="3">
        <v>0.03</v>
      </c>
      <c r="J76" s="3">
        <v>104.95</v>
      </c>
      <c r="K76" s="3">
        <v>0</v>
      </c>
      <c r="L76" s="3">
        <v>10.76</v>
      </c>
      <c r="M76" s="3">
        <v>98.52</v>
      </c>
      <c r="N76" s="3">
        <v>184</v>
      </c>
      <c r="O76" s="3">
        <v>37.479999999999997</v>
      </c>
      <c r="P76" s="3">
        <v>13.13</v>
      </c>
      <c r="Q76" s="3">
        <v>30.97</v>
      </c>
      <c r="R76" s="3">
        <v>0.48</v>
      </c>
      <c r="S76" s="3">
        <v>15.25</v>
      </c>
      <c r="T76" s="3">
        <v>0.34</v>
      </c>
      <c r="U76" s="3">
        <v>14.76</v>
      </c>
    </row>
    <row r="77" spans="1:21">
      <c r="A77" s="3" t="s">
        <v>73</v>
      </c>
      <c r="B77" s="3" t="s">
        <v>74</v>
      </c>
      <c r="C77" s="3">
        <v>130</v>
      </c>
      <c r="D77" s="3">
        <v>7.1</v>
      </c>
      <c r="E77" s="3">
        <v>5.5</v>
      </c>
      <c r="F77" s="3">
        <v>31.1</v>
      </c>
      <c r="G77" s="3">
        <v>202.5</v>
      </c>
      <c r="H77" s="3">
        <v>0.19</v>
      </c>
      <c r="I77" s="3">
        <v>0.1</v>
      </c>
      <c r="J77" s="3">
        <v>16.63</v>
      </c>
      <c r="K77" s="3">
        <v>0.08</v>
      </c>
      <c r="L77" s="3">
        <v>0</v>
      </c>
      <c r="M77" s="3">
        <v>129.52000000000001</v>
      </c>
      <c r="N77" s="3">
        <v>190.11</v>
      </c>
      <c r="O77" s="3">
        <v>40.4</v>
      </c>
      <c r="P77" s="3">
        <v>104.13</v>
      </c>
      <c r="Q77" s="3">
        <v>156.86000000000001</v>
      </c>
      <c r="R77" s="3">
        <v>3.51</v>
      </c>
      <c r="S77" s="3">
        <v>19.309999999999999</v>
      </c>
      <c r="T77" s="3">
        <v>3.05</v>
      </c>
      <c r="U77" s="3">
        <v>13.92</v>
      </c>
    </row>
    <row r="78" spans="1:21" ht="30">
      <c r="A78" s="15" t="s">
        <v>130</v>
      </c>
      <c r="B78" s="8" t="s">
        <v>152</v>
      </c>
      <c r="C78" s="3">
        <v>75</v>
      </c>
      <c r="D78" s="3">
        <v>8.98</v>
      </c>
      <c r="E78" s="3">
        <v>9.49</v>
      </c>
      <c r="F78" s="3">
        <v>7.31</v>
      </c>
      <c r="G78" s="3">
        <v>150.5</v>
      </c>
      <c r="H78" s="3">
        <v>0</v>
      </c>
      <c r="I78" s="3">
        <v>0</v>
      </c>
      <c r="J78" s="3">
        <v>0</v>
      </c>
      <c r="K78" s="3">
        <v>0</v>
      </c>
      <c r="L78" s="3">
        <v>0.79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0</v>
      </c>
      <c r="U78" s="3">
        <v>0</v>
      </c>
    </row>
    <row r="79" spans="1:21">
      <c r="A79" s="3" t="s">
        <v>75</v>
      </c>
      <c r="B79" s="3" t="s">
        <v>76</v>
      </c>
      <c r="C79" s="3">
        <v>30</v>
      </c>
      <c r="D79" s="3">
        <v>1</v>
      </c>
      <c r="E79" s="3">
        <v>0.7</v>
      </c>
      <c r="F79" s="3">
        <v>2.7</v>
      </c>
      <c r="G79" s="3">
        <v>21.2</v>
      </c>
      <c r="H79" s="3">
        <v>0.01</v>
      </c>
      <c r="I79" s="3">
        <v>0</v>
      </c>
      <c r="J79" s="3">
        <v>38.450000000000003</v>
      </c>
      <c r="K79" s="3">
        <v>0.01</v>
      </c>
      <c r="L79" s="3">
        <v>0.81</v>
      </c>
      <c r="M79" s="3">
        <v>3.7</v>
      </c>
      <c r="N79" s="3">
        <v>42.58</v>
      </c>
      <c r="O79" s="3">
        <v>2.77</v>
      </c>
      <c r="P79" s="3">
        <v>3.67</v>
      </c>
      <c r="Q79" s="3">
        <v>7.16</v>
      </c>
      <c r="R79" s="3">
        <v>0.15</v>
      </c>
      <c r="S79" s="3">
        <v>0.54</v>
      </c>
      <c r="T79" s="3">
        <v>0.13</v>
      </c>
      <c r="U79" s="3">
        <v>2.71</v>
      </c>
    </row>
    <row r="80" spans="1:21">
      <c r="A80" s="8" t="s">
        <v>166</v>
      </c>
      <c r="B80" s="8" t="s">
        <v>167</v>
      </c>
      <c r="C80" s="3">
        <v>150</v>
      </c>
      <c r="D80" s="3">
        <v>0.1</v>
      </c>
      <c r="E80" s="3">
        <v>0.1</v>
      </c>
      <c r="F80" s="3">
        <v>8.5</v>
      </c>
      <c r="G80" s="3">
        <v>35.6</v>
      </c>
      <c r="H80" s="3">
        <v>0</v>
      </c>
      <c r="I80" s="3">
        <v>0</v>
      </c>
      <c r="J80" s="3">
        <v>0</v>
      </c>
      <c r="K80" s="3">
        <v>0</v>
      </c>
      <c r="L80" s="3">
        <v>0.8</v>
      </c>
      <c r="M80" s="3">
        <v>0</v>
      </c>
      <c r="N80" s="3">
        <v>0</v>
      </c>
      <c r="O80" s="3">
        <v>8.9</v>
      </c>
      <c r="P80" s="3">
        <v>2.8</v>
      </c>
      <c r="Q80" s="3">
        <v>1.9</v>
      </c>
      <c r="R80" s="3">
        <v>0.4</v>
      </c>
      <c r="S80" s="3">
        <v>0</v>
      </c>
      <c r="T80" s="3">
        <v>0</v>
      </c>
      <c r="U80" s="3">
        <v>0</v>
      </c>
    </row>
    <row r="81" spans="1:21">
      <c r="A81" s="3" t="s">
        <v>32</v>
      </c>
      <c r="B81" s="3" t="s">
        <v>45</v>
      </c>
      <c r="C81" s="3">
        <v>20</v>
      </c>
      <c r="D81" s="3">
        <v>1.3</v>
      </c>
      <c r="E81" s="3">
        <v>0.2</v>
      </c>
      <c r="F81" s="3">
        <v>6.7</v>
      </c>
      <c r="G81" s="3">
        <v>34.200000000000003</v>
      </c>
      <c r="H81" s="3">
        <v>0.04</v>
      </c>
      <c r="I81" s="3">
        <v>0.02</v>
      </c>
      <c r="J81" s="3">
        <v>0</v>
      </c>
      <c r="K81" s="3">
        <v>0</v>
      </c>
      <c r="L81" s="3">
        <v>0</v>
      </c>
      <c r="M81" s="3">
        <v>122</v>
      </c>
      <c r="N81" s="3">
        <v>49</v>
      </c>
      <c r="O81" s="3">
        <v>7</v>
      </c>
      <c r="P81" s="3">
        <v>9.4</v>
      </c>
      <c r="Q81" s="3">
        <v>31.6</v>
      </c>
      <c r="R81" s="3">
        <v>0.78</v>
      </c>
      <c r="S81" s="3">
        <v>0</v>
      </c>
      <c r="T81" s="3">
        <v>6.18</v>
      </c>
      <c r="U81" s="3">
        <v>0</v>
      </c>
    </row>
    <row r="82" spans="1:21">
      <c r="A82" s="3" t="s">
        <v>32</v>
      </c>
      <c r="B82" s="3" t="s">
        <v>44</v>
      </c>
      <c r="C82" s="3">
        <v>20</v>
      </c>
      <c r="D82" s="3">
        <v>1.5</v>
      </c>
      <c r="E82" s="3">
        <v>0.2</v>
      </c>
      <c r="F82" s="3">
        <v>9.8000000000000007</v>
      </c>
      <c r="G82" s="3">
        <v>46.9</v>
      </c>
      <c r="H82" s="3">
        <v>0.02</v>
      </c>
      <c r="I82" s="3">
        <v>0.01</v>
      </c>
      <c r="J82" s="3">
        <v>0</v>
      </c>
      <c r="K82" s="3">
        <v>0</v>
      </c>
      <c r="L82" s="3">
        <v>0</v>
      </c>
      <c r="M82" s="3">
        <v>99.8</v>
      </c>
      <c r="N82" s="3">
        <v>18.600000000000001</v>
      </c>
      <c r="O82" s="3">
        <v>4</v>
      </c>
      <c r="P82" s="3">
        <v>2.8</v>
      </c>
      <c r="Q82" s="3">
        <v>13</v>
      </c>
      <c r="R82" s="3">
        <v>0.22</v>
      </c>
      <c r="S82" s="3">
        <v>0.64</v>
      </c>
      <c r="T82" s="3">
        <v>1.2</v>
      </c>
      <c r="U82" s="3">
        <v>2.9</v>
      </c>
    </row>
    <row r="83" spans="1:21">
      <c r="A83" s="3"/>
      <c r="B83" s="2" t="s">
        <v>46</v>
      </c>
      <c r="C83" s="2">
        <f>SUM(C75:C82)</f>
        <v>675</v>
      </c>
      <c r="D83" s="2">
        <f t="shared" ref="D83:U83" si="9">SUM(D75:D82)</f>
        <v>25.270000000000003</v>
      </c>
      <c r="E83" s="2">
        <f t="shared" si="9"/>
        <v>26.26</v>
      </c>
      <c r="F83" s="2">
        <f t="shared" si="9"/>
        <v>75.14</v>
      </c>
      <c r="G83" s="2">
        <f t="shared" si="9"/>
        <v>639.1</v>
      </c>
      <c r="H83" s="2">
        <f t="shared" si="9"/>
        <v>0.29000000000000004</v>
      </c>
      <c r="I83" s="2">
        <f t="shared" si="9"/>
        <v>0.17</v>
      </c>
      <c r="J83" s="2">
        <f t="shared" si="9"/>
        <v>220.76999999999998</v>
      </c>
      <c r="K83" s="2">
        <f t="shared" si="9"/>
        <v>0.09</v>
      </c>
      <c r="L83" s="2">
        <f t="shared" si="9"/>
        <v>14.160000000000002</v>
      </c>
      <c r="M83" s="2">
        <f t="shared" si="9"/>
        <v>621.54</v>
      </c>
      <c r="N83" s="2">
        <f t="shared" si="9"/>
        <v>591.29000000000008</v>
      </c>
      <c r="O83" s="2">
        <f t="shared" si="9"/>
        <v>109.55</v>
      </c>
      <c r="P83" s="2">
        <f t="shared" si="9"/>
        <v>143.93</v>
      </c>
      <c r="Q83" s="2">
        <f t="shared" si="9"/>
        <v>259.49</v>
      </c>
      <c r="R83" s="2">
        <f t="shared" si="9"/>
        <v>5.94</v>
      </c>
      <c r="S83" s="2">
        <f t="shared" si="9"/>
        <v>42.3</v>
      </c>
      <c r="T83" s="2">
        <f t="shared" si="9"/>
        <v>10.899999999999999</v>
      </c>
      <c r="U83" s="2">
        <f t="shared" si="9"/>
        <v>44.17</v>
      </c>
    </row>
    <row r="84" spans="1:21">
      <c r="A84" s="3"/>
      <c r="B84" s="2" t="s">
        <v>47</v>
      </c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>
      <c r="A85" s="3" t="s">
        <v>30</v>
      </c>
      <c r="B85" s="3" t="s">
        <v>31</v>
      </c>
      <c r="C85" s="3">
        <v>150</v>
      </c>
      <c r="D85" s="3">
        <v>1.1000000000000001</v>
      </c>
      <c r="E85" s="3">
        <v>0.8</v>
      </c>
      <c r="F85" s="3">
        <v>6.4</v>
      </c>
      <c r="G85" s="3">
        <v>37.700000000000003</v>
      </c>
      <c r="H85" s="3">
        <v>0.01</v>
      </c>
      <c r="I85" s="3">
        <v>0.05</v>
      </c>
      <c r="J85" s="3">
        <v>5.0599999999999996</v>
      </c>
      <c r="K85" s="3">
        <v>0</v>
      </c>
      <c r="L85" s="3">
        <v>0.21</v>
      </c>
      <c r="M85" s="3">
        <v>14.52</v>
      </c>
      <c r="N85" s="3">
        <v>53.29</v>
      </c>
      <c r="O85" s="3">
        <v>75.98</v>
      </c>
      <c r="P85" s="3">
        <v>6</v>
      </c>
      <c r="Q85" s="3">
        <v>32.049999999999997</v>
      </c>
      <c r="R85" s="3">
        <v>0.31</v>
      </c>
      <c r="S85" s="3">
        <v>3.38</v>
      </c>
      <c r="T85" s="3">
        <v>0.66</v>
      </c>
      <c r="U85" s="3">
        <v>7.5</v>
      </c>
    </row>
    <row r="86" spans="1:21">
      <c r="A86" s="24" t="s">
        <v>177</v>
      </c>
      <c r="B86" s="25" t="s">
        <v>176</v>
      </c>
      <c r="C86" s="26">
        <v>45</v>
      </c>
      <c r="D86" s="23">
        <v>1.58</v>
      </c>
      <c r="E86" s="23">
        <v>1.58</v>
      </c>
      <c r="F86" s="23">
        <v>10.35</v>
      </c>
      <c r="G86" s="23">
        <v>63</v>
      </c>
      <c r="H86" s="23">
        <v>0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23">
        <v>7.7</v>
      </c>
      <c r="P86" s="23">
        <v>3.4</v>
      </c>
      <c r="Q86" s="23">
        <v>20.2</v>
      </c>
      <c r="R86" s="23">
        <v>0.3</v>
      </c>
      <c r="S86" s="23">
        <v>0</v>
      </c>
      <c r="T86" s="23">
        <v>0</v>
      </c>
      <c r="U86" s="23">
        <v>0</v>
      </c>
    </row>
    <row r="87" spans="1:21" ht="16.5" customHeight="1">
      <c r="A87" s="3"/>
      <c r="B87" s="2" t="s">
        <v>49</v>
      </c>
      <c r="C87" s="2">
        <f t="shared" ref="C87:U87" si="10">SUM(C85:C86)</f>
        <v>195</v>
      </c>
      <c r="D87" s="2">
        <f t="shared" si="10"/>
        <v>2.68</v>
      </c>
      <c r="E87" s="2">
        <f t="shared" si="10"/>
        <v>2.38</v>
      </c>
      <c r="F87" s="2">
        <f t="shared" si="10"/>
        <v>16.75</v>
      </c>
      <c r="G87" s="2">
        <f t="shared" si="10"/>
        <v>100.7</v>
      </c>
      <c r="H87" s="2">
        <f t="shared" si="10"/>
        <v>0.01</v>
      </c>
      <c r="I87" s="2">
        <f t="shared" si="10"/>
        <v>0.05</v>
      </c>
      <c r="J87" s="2">
        <f t="shared" si="10"/>
        <v>5.0599999999999996</v>
      </c>
      <c r="K87" s="2">
        <f t="shared" si="10"/>
        <v>0</v>
      </c>
      <c r="L87" s="2">
        <f t="shared" si="10"/>
        <v>0.21</v>
      </c>
      <c r="M87" s="2">
        <f t="shared" si="10"/>
        <v>14.52</v>
      </c>
      <c r="N87" s="2">
        <f t="shared" si="10"/>
        <v>53.29</v>
      </c>
      <c r="O87" s="2">
        <f t="shared" si="10"/>
        <v>83.68</v>
      </c>
      <c r="P87" s="2">
        <f t="shared" si="10"/>
        <v>9.4</v>
      </c>
      <c r="Q87" s="2">
        <f t="shared" si="10"/>
        <v>52.25</v>
      </c>
      <c r="R87" s="2">
        <f t="shared" si="10"/>
        <v>0.61</v>
      </c>
      <c r="S87" s="2">
        <f t="shared" si="10"/>
        <v>3.38</v>
      </c>
      <c r="T87" s="2">
        <f t="shared" si="10"/>
        <v>0.66</v>
      </c>
      <c r="U87" s="2">
        <f t="shared" si="10"/>
        <v>7.5</v>
      </c>
    </row>
    <row r="88" spans="1:21">
      <c r="A88" s="3"/>
      <c r="B88" s="5" t="s">
        <v>50</v>
      </c>
      <c r="C88" s="5">
        <f t="shared" ref="C88:U88" si="11">C70+C73+C83+C87</f>
        <v>1345</v>
      </c>
      <c r="D88" s="5">
        <f t="shared" si="11"/>
        <v>46.730000000000004</v>
      </c>
      <c r="E88" s="5">
        <f t="shared" si="11"/>
        <v>50.59</v>
      </c>
      <c r="F88" s="5">
        <f t="shared" si="11"/>
        <v>117.04</v>
      </c>
      <c r="G88" s="5">
        <f t="shared" si="11"/>
        <v>1112.9000000000001</v>
      </c>
      <c r="H88" s="5">
        <f t="shared" si="11"/>
        <v>0.46000000000000008</v>
      </c>
      <c r="I88" s="5">
        <f t="shared" si="11"/>
        <v>0.8600000000000001</v>
      </c>
      <c r="J88" s="5">
        <f t="shared" si="11"/>
        <v>441.67</v>
      </c>
      <c r="K88" s="5">
        <f t="shared" si="11"/>
        <v>2.27</v>
      </c>
      <c r="L88" s="5">
        <f t="shared" si="11"/>
        <v>17.180000000000003</v>
      </c>
      <c r="M88" s="5">
        <f t="shared" si="11"/>
        <v>1064.3699999999999</v>
      </c>
      <c r="N88" s="5">
        <f t="shared" si="11"/>
        <v>1085.73</v>
      </c>
      <c r="O88" s="5">
        <f t="shared" si="11"/>
        <v>536.45000000000005</v>
      </c>
      <c r="P88" s="5">
        <f t="shared" si="11"/>
        <v>200.11</v>
      </c>
      <c r="Q88" s="5">
        <f t="shared" si="11"/>
        <v>670.24</v>
      </c>
      <c r="R88" s="5">
        <f t="shared" si="11"/>
        <v>9.51</v>
      </c>
      <c r="S88" s="5">
        <f t="shared" si="11"/>
        <v>103.47999999999999</v>
      </c>
      <c r="T88" s="5">
        <f t="shared" si="11"/>
        <v>41.779999999999994</v>
      </c>
      <c r="U88" s="5">
        <f t="shared" si="11"/>
        <v>147.72</v>
      </c>
    </row>
    <row r="90" spans="1:21" ht="15.75">
      <c r="A90" s="34" t="s">
        <v>157</v>
      </c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</row>
    <row r="91" spans="1:21">
      <c r="A91" s="7" t="s">
        <v>0</v>
      </c>
      <c r="B91" s="7" t="s">
        <v>1</v>
      </c>
      <c r="C91" s="7" t="s">
        <v>2</v>
      </c>
      <c r="D91" s="7" t="s">
        <v>3</v>
      </c>
      <c r="E91" s="7" t="s">
        <v>4</v>
      </c>
      <c r="F91" s="7" t="s">
        <v>5</v>
      </c>
      <c r="G91" s="7" t="s">
        <v>6</v>
      </c>
      <c r="H91" s="7" t="s">
        <v>7</v>
      </c>
      <c r="I91" s="7" t="s">
        <v>8</v>
      </c>
      <c r="J91" s="7" t="s">
        <v>9</v>
      </c>
      <c r="K91" s="7" t="s">
        <v>10</v>
      </c>
      <c r="L91" s="7" t="s">
        <v>11</v>
      </c>
      <c r="M91" s="7" t="s">
        <v>12</v>
      </c>
      <c r="N91" s="7" t="s">
        <v>13</v>
      </c>
      <c r="O91" s="7" t="s">
        <v>14</v>
      </c>
      <c r="P91" s="7" t="s">
        <v>15</v>
      </c>
      <c r="Q91" s="7" t="s">
        <v>16</v>
      </c>
      <c r="R91" s="7" t="s">
        <v>17</v>
      </c>
      <c r="S91" s="7" t="s">
        <v>18</v>
      </c>
      <c r="T91" s="7" t="s">
        <v>19</v>
      </c>
      <c r="U91" s="7" t="s">
        <v>20</v>
      </c>
    </row>
    <row r="92" spans="1:21">
      <c r="A92" s="7"/>
      <c r="B92" s="7"/>
      <c r="C92" s="7" t="s">
        <v>21</v>
      </c>
      <c r="D92" s="7" t="s">
        <v>21</v>
      </c>
      <c r="E92" s="7" t="s">
        <v>21</v>
      </c>
      <c r="F92" s="7" t="s">
        <v>21</v>
      </c>
      <c r="G92" s="7" t="s">
        <v>22</v>
      </c>
      <c r="H92" s="7" t="s">
        <v>23</v>
      </c>
      <c r="I92" s="7" t="s">
        <v>23</v>
      </c>
      <c r="J92" s="7" t="s">
        <v>24</v>
      </c>
      <c r="K92" s="7" t="s">
        <v>25</v>
      </c>
      <c r="L92" s="7" t="s">
        <v>23</v>
      </c>
      <c r="M92" s="7" t="s">
        <v>23</v>
      </c>
      <c r="N92" s="7" t="s">
        <v>23</v>
      </c>
      <c r="O92" s="7" t="s">
        <v>23</v>
      </c>
      <c r="P92" s="7" t="s">
        <v>23</v>
      </c>
      <c r="Q92" s="7" t="s">
        <v>23</v>
      </c>
      <c r="R92" s="7" t="s">
        <v>23</v>
      </c>
      <c r="S92" s="7" t="s">
        <v>25</v>
      </c>
      <c r="T92" s="7" t="s">
        <v>25</v>
      </c>
      <c r="U92" s="7" t="s">
        <v>25</v>
      </c>
    </row>
    <row r="93" spans="1:21">
      <c r="A93" s="3"/>
      <c r="B93" s="4" t="s">
        <v>82</v>
      </c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>
      <c r="A94" s="3"/>
      <c r="B94" s="2" t="s">
        <v>27</v>
      </c>
      <c r="C94" s="6" t="s">
        <v>149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>
      <c r="A95" s="3" t="s">
        <v>52</v>
      </c>
      <c r="B95" s="3" t="s">
        <v>53</v>
      </c>
      <c r="C95" s="3">
        <v>10</v>
      </c>
      <c r="D95" s="3">
        <v>2.2999999999999998</v>
      </c>
      <c r="E95" s="3">
        <v>3</v>
      </c>
      <c r="F95" s="3">
        <v>0</v>
      </c>
      <c r="G95" s="3">
        <v>35.799999999999997</v>
      </c>
      <c r="H95" s="3">
        <v>0</v>
      </c>
      <c r="I95" s="3">
        <v>0.03</v>
      </c>
      <c r="J95" s="3">
        <v>26</v>
      </c>
      <c r="K95" s="3">
        <v>0.1</v>
      </c>
      <c r="L95" s="3">
        <v>7.0000000000000007E-2</v>
      </c>
      <c r="M95" s="3">
        <v>81</v>
      </c>
      <c r="N95" s="3">
        <v>8.8000000000000007</v>
      </c>
      <c r="O95" s="3">
        <v>88</v>
      </c>
      <c r="P95" s="3">
        <v>3.5</v>
      </c>
      <c r="Q95" s="3">
        <v>50</v>
      </c>
      <c r="R95" s="3">
        <v>0.1</v>
      </c>
      <c r="S95" s="3">
        <v>0</v>
      </c>
      <c r="T95" s="3">
        <v>1.45</v>
      </c>
      <c r="U95" s="3">
        <v>0</v>
      </c>
    </row>
    <row r="96" spans="1:21">
      <c r="A96" s="3" t="s">
        <v>91</v>
      </c>
      <c r="B96" s="8" t="s">
        <v>122</v>
      </c>
      <c r="C96" s="3">
        <v>180</v>
      </c>
      <c r="D96" s="3">
        <v>7.4</v>
      </c>
      <c r="E96" s="3">
        <v>4.5</v>
      </c>
      <c r="F96" s="3">
        <v>33.4</v>
      </c>
      <c r="G96" s="3">
        <v>203.3</v>
      </c>
      <c r="H96" s="3">
        <v>7.0000000000000007E-2</v>
      </c>
      <c r="I96" s="3">
        <v>0.11</v>
      </c>
      <c r="J96" s="3">
        <v>16.2</v>
      </c>
      <c r="K96" s="3">
        <v>0</v>
      </c>
      <c r="L96" s="3">
        <v>0.28999999999999998</v>
      </c>
      <c r="M96" s="3">
        <v>145.71</v>
      </c>
      <c r="N96" s="3">
        <v>200.54</v>
      </c>
      <c r="O96" s="3">
        <v>182.66</v>
      </c>
      <c r="P96" s="3">
        <v>21.82</v>
      </c>
      <c r="Q96" s="3">
        <v>145.96</v>
      </c>
      <c r="R96" s="3">
        <v>0.46</v>
      </c>
      <c r="S96" s="3">
        <v>16.2</v>
      </c>
      <c r="T96" s="3">
        <v>1.58</v>
      </c>
      <c r="U96" s="3">
        <v>28.8</v>
      </c>
    </row>
    <row r="97" spans="1:21">
      <c r="A97" s="3" t="s">
        <v>85</v>
      </c>
      <c r="B97" s="3" t="s">
        <v>86</v>
      </c>
      <c r="C97" s="3">
        <v>150</v>
      </c>
      <c r="D97" s="3">
        <v>0.1</v>
      </c>
      <c r="E97" s="3">
        <v>0</v>
      </c>
      <c r="F97" s="3">
        <v>4.8</v>
      </c>
      <c r="G97" s="3">
        <v>19.600000000000001</v>
      </c>
      <c r="H97" s="3">
        <v>0</v>
      </c>
      <c r="I97" s="3">
        <v>0</v>
      </c>
      <c r="J97" s="3">
        <v>0.11</v>
      </c>
      <c r="K97" s="3">
        <v>0</v>
      </c>
      <c r="L97" s="3">
        <v>0.02</v>
      </c>
      <c r="M97" s="3">
        <v>0.27</v>
      </c>
      <c r="N97" s="3">
        <v>7.85</v>
      </c>
      <c r="O97" s="3">
        <v>47.93</v>
      </c>
      <c r="P97" s="3">
        <v>1.44</v>
      </c>
      <c r="Q97" s="3">
        <v>2.69</v>
      </c>
      <c r="R97" s="3">
        <v>0.28000000000000003</v>
      </c>
      <c r="S97" s="3">
        <v>0</v>
      </c>
      <c r="T97" s="3">
        <v>0</v>
      </c>
      <c r="U97" s="3">
        <v>0</v>
      </c>
    </row>
    <row r="98" spans="1:21">
      <c r="A98" s="3" t="s">
        <v>32</v>
      </c>
      <c r="B98" s="3" t="s">
        <v>33</v>
      </c>
      <c r="C98" s="3">
        <v>20</v>
      </c>
      <c r="D98" s="3">
        <v>1.6</v>
      </c>
      <c r="E98" s="3">
        <v>0.2</v>
      </c>
      <c r="F98" s="3">
        <v>9.8000000000000007</v>
      </c>
      <c r="G98" s="3">
        <v>47.5</v>
      </c>
      <c r="H98" s="3">
        <v>0.03</v>
      </c>
      <c r="I98" s="3">
        <v>0.01</v>
      </c>
      <c r="J98" s="3">
        <v>0</v>
      </c>
      <c r="K98" s="3">
        <v>0</v>
      </c>
      <c r="L98" s="3">
        <v>0</v>
      </c>
      <c r="M98" s="3">
        <v>88.6</v>
      </c>
      <c r="N98" s="3">
        <v>27.2</v>
      </c>
      <c r="O98" s="3">
        <v>4.5999999999999996</v>
      </c>
      <c r="P98" s="3">
        <v>6.8</v>
      </c>
      <c r="Q98" s="3">
        <v>17.8</v>
      </c>
      <c r="R98" s="3">
        <v>0.4</v>
      </c>
      <c r="S98" s="3">
        <v>0.64</v>
      </c>
      <c r="T98" s="3">
        <v>1.2</v>
      </c>
      <c r="U98" s="3">
        <v>2.9</v>
      </c>
    </row>
    <row r="99" spans="1:21">
      <c r="A99" s="3"/>
      <c r="B99" s="2" t="s">
        <v>34</v>
      </c>
      <c r="C99" s="2">
        <f>SUM(C95:C98)</f>
        <v>360</v>
      </c>
      <c r="D99" s="2">
        <f t="shared" ref="D99:U99" si="12">SUM(D95:D98)</f>
        <v>11.399999999999999</v>
      </c>
      <c r="E99" s="2">
        <f t="shared" si="12"/>
        <v>7.7</v>
      </c>
      <c r="F99" s="2">
        <f t="shared" si="12"/>
        <v>48</v>
      </c>
      <c r="G99" s="2">
        <f t="shared" si="12"/>
        <v>306.20000000000005</v>
      </c>
      <c r="H99" s="2">
        <f t="shared" si="12"/>
        <v>0.1</v>
      </c>
      <c r="I99" s="2">
        <f t="shared" si="12"/>
        <v>0.15000000000000002</v>
      </c>
      <c r="J99" s="2">
        <f t="shared" si="12"/>
        <v>42.31</v>
      </c>
      <c r="K99" s="2">
        <f t="shared" si="12"/>
        <v>0.1</v>
      </c>
      <c r="L99" s="2">
        <f t="shared" si="12"/>
        <v>0.38</v>
      </c>
      <c r="M99" s="2">
        <f t="shared" si="12"/>
        <v>315.58000000000004</v>
      </c>
      <c r="N99" s="2">
        <f t="shared" si="12"/>
        <v>244.39</v>
      </c>
      <c r="O99" s="2">
        <f t="shared" si="12"/>
        <v>323.19</v>
      </c>
      <c r="P99" s="2">
        <f t="shared" si="12"/>
        <v>33.56</v>
      </c>
      <c r="Q99" s="2">
        <f t="shared" si="12"/>
        <v>216.45000000000002</v>
      </c>
      <c r="R99" s="2">
        <f t="shared" si="12"/>
        <v>1.2400000000000002</v>
      </c>
      <c r="S99" s="2">
        <f t="shared" si="12"/>
        <v>16.84</v>
      </c>
      <c r="T99" s="2">
        <f t="shared" si="12"/>
        <v>4.2300000000000004</v>
      </c>
      <c r="U99" s="2">
        <f t="shared" si="12"/>
        <v>31.7</v>
      </c>
    </row>
    <row r="100" spans="1:21">
      <c r="A100" s="3"/>
      <c r="B100" s="2" t="s">
        <v>35</v>
      </c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spans="1:21">
      <c r="A101" s="3" t="s">
        <v>32</v>
      </c>
      <c r="B101" s="3" t="s">
        <v>65</v>
      </c>
      <c r="C101" s="3">
        <v>160</v>
      </c>
      <c r="D101" s="3">
        <v>0.8</v>
      </c>
      <c r="E101" s="3">
        <v>0.16</v>
      </c>
      <c r="F101" s="3">
        <v>16.16</v>
      </c>
      <c r="G101" s="3">
        <v>69.3</v>
      </c>
      <c r="H101" s="3">
        <v>0.01</v>
      </c>
      <c r="I101" s="3">
        <v>0.01</v>
      </c>
      <c r="J101" s="3">
        <v>0</v>
      </c>
      <c r="K101" s="3">
        <v>0</v>
      </c>
      <c r="L101" s="3">
        <v>1.28</v>
      </c>
      <c r="M101" s="3">
        <v>7.3</v>
      </c>
      <c r="N101" s="3">
        <v>159.36000000000001</v>
      </c>
      <c r="O101" s="3">
        <v>9.86</v>
      </c>
      <c r="P101" s="3">
        <v>5.57</v>
      </c>
      <c r="Q101" s="3">
        <v>9.74</v>
      </c>
      <c r="R101" s="3">
        <v>1.95</v>
      </c>
      <c r="S101" s="3">
        <v>0</v>
      </c>
      <c r="T101" s="3">
        <v>0</v>
      </c>
      <c r="U101" s="3">
        <v>0</v>
      </c>
    </row>
    <row r="102" spans="1:21">
      <c r="A102" s="3"/>
      <c r="B102" s="2" t="s">
        <v>37</v>
      </c>
      <c r="C102" s="2">
        <f>C101</f>
        <v>160</v>
      </c>
      <c r="D102" s="2">
        <f t="shared" ref="D102:U102" si="13">D101</f>
        <v>0.8</v>
      </c>
      <c r="E102" s="2">
        <f t="shared" si="13"/>
        <v>0.16</v>
      </c>
      <c r="F102" s="2">
        <f t="shared" si="13"/>
        <v>16.16</v>
      </c>
      <c r="G102" s="2">
        <f t="shared" si="13"/>
        <v>69.3</v>
      </c>
      <c r="H102" s="2">
        <f t="shared" si="13"/>
        <v>0.01</v>
      </c>
      <c r="I102" s="2">
        <f t="shared" si="13"/>
        <v>0.01</v>
      </c>
      <c r="J102" s="2">
        <f t="shared" si="13"/>
        <v>0</v>
      </c>
      <c r="K102" s="2">
        <f t="shared" si="13"/>
        <v>0</v>
      </c>
      <c r="L102" s="2">
        <f t="shared" si="13"/>
        <v>1.28</v>
      </c>
      <c r="M102" s="2">
        <f t="shared" si="13"/>
        <v>7.3</v>
      </c>
      <c r="N102" s="2">
        <f t="shared" si="13"/>
        <v>159.36000000000001</v>
      </c>
      <c r="O102" s="2">
        <f t="shared" si="13"/>
        <v>9.86</v>
      </c>
      <c r="P102" s="2">
        <f t="shared" si="13"/>
        <v>5.57</v>
      </c>
      <c r="Q102" s="2">
        <f t="shared" si="13"/>
        <v>9.74</v>
      </c>
      <c r="R102" s="2">
        <f t="shared" si="13"/>
        <v>1.95</v>
      </c>
      <c r="S102" s="2">
        <f t="shared" si="13"/>
        <v>0</v>
      </c>
      <c r="T102" s="2">
        <f t="shared" si="13"/>
        <v>0</v>
      </c>
      <c r="U102" s="2">
        <f t="shared" si="13"/>
        <v>0</v>
      </c>
    </row>
    <row r="103" spans="1:21">
      <c r="A103" s="3"/>
      <c r="B103" s="2" t="s">
        <v>38</v>
      </c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spans="1:21" ht="30">
      <c r="A104" s="8" t="s">
        <v>183</v>
      </c>
      <c r="B104" s="15" t="s">
        <v>184</v>
      </c>
      <c r="C104" s="3">
        <v>50</v>
      </c>
      <c r="D104" s="3">
        <v>0.68</v>
      </c>
      <c r="E104" s="3">
        <v>5.08</v>
      </c>
      <c r="F104" s="3">
        <v>3.01</v>
      </c>
      <c r="G104" s="3">
        <v>60.5</v>
      </c>
      <c r="H104" s="3">
        <v>0.01</v>
      </c>
      <c r="I104" s="3">
        <v>0.02</v>
      </c>
      <c r="J104" s="3">
        <v>120.81</v>
      </c>
      <c r="K104" s="3">
        <v>0</v>
      </c>
      <c r="L104" s="3">
        <v>5</v>
      </c>
      <c r="M104" s="3">
        <v>56</v>
      </c>
      <c r="N104" s="3">
        <v>111</v>
      </c>
      <c r="O104" s="3">
        <v>17</v>
      </c>
      <c r="P104" s="3">
        <v>8</v>
      </c>
      <c r="Q104" s="3">
        <v>14</v>
      </c>
      <c r="R104" s="3">
        <v>0.4</v>
      </c>
      <c r="S104" s="3">
        <v>8.23</v>
      </c>
      <c r="T104" s="3">
        <v>0.1</v>
      </c>
      <c r="U104" s="3">
        <v>9.15</v>
      </c>
    </row>
    <row r="105" spans="1:21">
      <c r="A105" s="3" t="s">
        <v>39</v>
      </c>
      <c r="B105" s="8" t="s">
        <v>169</v>
      </c>
      <c r="C105" s="3">
        <v>200</v>
      </c>
      <c r="D105" s="3">
        <v>5.2</v>
      </c>
      <c r="E105" s="3">
        <v>2.8</v>
      </c>
      <c r="F105" s="3">
        <v>18.5</v>
      </c>
      <c r="G105" s="3">
        <v>119.6</v>
      </c>
      <c r="H105" s="3">
        <v>0.09</v>
      </c>
      <c r="I105" s="3">
        <v>0.05</v>
      </c>
      <c r="J105" s="3">
        <v>97.51</v>
      </c>
      <c r="K105" s="3">
        <v>0</v>
      </c>
      <c r="L105" s="3">
        <v>6.89</v>
      </c>
      <c r="M105" s="3">
        <v>93.01</v>
      </c>
      <c r="N105" s="3">
        <v>410.42</v>
      </c>
      <c r="O105" s="3">
        <v>13.73</v>
      </c>
      <c r="P105" s="3">
        <v>20.84</v>
      </c>
      <c r="Q105" s="3">
        <v>54.56</v>
      </c>
      <c r="R105" s="3">
        <v>0.86</v>
      </c>
      <c r="S105" s="3">
        <v>16.760000000000002</v>
      </c>
      <c r="T105" s="3">
        <v>0.23</v>
      </c>
      <c r="U105" s="3">
        <v>32.72</v>
      </c>
    </row>
    <row r="106" spans="1:21">
      <c r="A106" s="3" t="s">
        <v>87</v>
      </c>
      <c r="B106" s="3" t="s">
        <v>88</v>
      </c>
      <c r="C106" s="3">
        <v>130</v>
      </c>
      <c r="D106" s="3">
        <v>12.5</v>
      </c>
      <c r="E106" s="3">
        <v>1.1000000000000001</v>
      </c>
      <c r="F106" s="3">
        <v>29.3</v>
      </c>
      <c r="G106" s="3">
        <v>177.5</v>
      </c>
      <c r="H106" s="3">
        <v>0.38</v>
      </c>
      <c r="I106" s="3">
        <v>0.08</v>
      </c>
      <c r="J106" s="3">
        <v>0.78</v>
      </c>
      <c r="K106" s="3">
        <v>0</v>
      </c>
      <c r="L106" s="3">
        <v>0</v>
      </c>
      <c r="M106" s="3">
        <v>143.79</v>
      </c>
      <c r="N106" s="3">
        <v>471.02</v>
      </c>
      <c r="O106" s="3">
        <v>108.29</v>
      </c>
      <c r="P106" s="3">
        <v>60.59</v>
      </c>
      <c r="Q106" s="3">
        <v>186.33</v>
      </c>
      <c r="R106" s="3">
        <v>3.86</v>
      </c>
      <c r="S106" s="3">
        <v>20.65</v>
      </c>
      <c r="T106" s="3">
        <v>7.49</v>
      </c>
      <c r="U106" s="3">
        <v>19.5</v>
      </c>
    </row>
    <row r="107" spans="1:21">
      <c r="A107" s="15" t="s">
        <v>186</v>
      </c>
      <c r="B107" s="8" t="s">
        <v>187</v>
      </c>
      <c r="C107" s="22" t="s">
        <v>188</v>
      </c>
      <c r="D107" s="3">
        <v>9.3000000000000007</v>
      </c>
      <c r="E107" s="3">
        <v>7.1</v>
      </c>
      <c r="F107" s="3">
        <v>11.8</v>
      </c>
      <c r="G107" s="3">
        <v>148.6</v>
      </c>
      <c r="H107" s="3">
        <v>0</v>
      </c>
      <c r="I107" s="3">
        <v>0</v>
      </c>
      <c r="J107" s="3">
        <v>0.1</v>
      </c>
      <c r="K107" s="3">
        <v>0</v>
      </c>
      <c r="L107" s="3">
        <v>1.4</v>
      </c>
      <c r="M107" s="3">
        <v>0</v>
      </c>
      <c r="N107" s="3">
        <v>0</v>
      </c>
      <c r="O107" s="3">
        <v>14.7</v>
      </c>
      <c r="P107" s="3">
        <v>18.899999999999999</v>
      </c>
      <c r="Q107" s="3">
        <v>97</v>
      </c>
      <c r="R107" s="3">
        <v>1.7</v>
      </c>
      <c r="S107" s="3">
        <v>0</v>
      </c>
      <c r="T107" s="3">
        <v>0</v>
      </c>
      <c r="U107" s="3">
        <v>0</v>
      </c>
    </row>
    <row r="108" spans="1:21">
      <c r="A108" s="3" t="s">
        <v>48</v>
      </c>
      <c r="B108" s="8" t="s">
        <v>121</v>
      </c>
      <c r="C108" s="3">
        <v>150</v>
      </c>
      <c r="D108" s="3">
        <v>0</v>
      </c>
      <c r="E108" s="3">
        <v>0</v>
      </c>
      <c r="F108" s="3">
        <v>9.5</v>
      </c>
      <c r="G108" s="3">
        <v>37.9</v>
      </c>
      <c r="H108" s="3">
        <v>0.03</v>
      </c>
      <c r="I108" s="3">
        <v>0.03</v>
      </c>
      <c r="J108" s="3">
        <v>9.3699999999999992</v>
      </c>
      <c r="K108" s="3">
        <v>0</v>
      </c>
      <c r="L108" s="3">
        <v>1.59</v>
      </c>
      <c r="M108" s="3">
        <v>0.09</v>
      </c>
      <c r="N108" s="3">
        <v>1.18</v>
      </c>
      <c r="O108" s="3">
        <v>43.75</v>
      </c>
      <c r="P108" s="3">
        <v>0.1</v>
      </c>
      <c r="Q108" s="3">
        <v>0.08</v>
      </c>
      <c r="R108" s="3">
        <v>0.02</v>
      </c>
      <c r="S108" s="3">
        <v>0</v>
      </c>
      <c r="T108" s="3">
        <v>0</v>
      </c>
      <c r="U108" s="3">
        <v>0</v>
      </c>
    </row>
    <row r="109" spans="1:21">
      <c r="A109" s="3" t="s">
        <v>32</v>
      </c>
      <c r="B109" s="3" t="s">
        <v>44</v>
      </c>
      <c r="C109" s="3">
        <v>20</v>
      </c>
      <c r="D109" s="3">
        <v>1.5</v>
      </c>
      <c r="E109" s="3">
        <v>0.2</v>
      </c>
      <c r="F109" s="3">
        <v>9.8000000000000007</v>
      </c>
      <c r="G109" s="3">
        <v>46.9</v>
      </c>
      <c r="H109" s="3">
        <v>0.02</v>
      </c>
      <c r="I109" s="3">
        <v>0.01</v>
      </c>
      <c r="J109" s="3">
        <v>0</v>
      </c>
      <c r="K109" s="3">
        <v>0</v>
      </c>
      <c r="L109" s="3">
        <v>0</v>
      </c>
      <c r="M109" s="3">
        <v>99.8</v>
      </c>
      <c r="N109" s="3">
        <v>18.600000000000001</v>
      </c>
      <c r="O109" s="3">
        <v>4</v>
      </c>
      <c r="P109" s="3">
        <v>2.8</v>
      </c>
      <c r="Q109" s="3">
        <v>13</v>
      </c>
      <c r="R109" s="3">
        <v>0.22</v>
      </c>
      <c r="S109" s="3">
        <v>0.64</v>
      </c>
      <c r="T109" s="3">
        <v>1.2</v>
      </c>
      <c r="U109" s="3">
        <v>2.9</v>
      </c>
    </row>
    <row r="110" spans="1:21">
      <c r="A110" s="3" t="s">
        <v>32</v>
      </c>
      <c r="B110" s="3" t="s">
        <v>45</v>
      </c>
      <c r="C110" s="3">
        <v>20</v>
      </c>
      <c r="D110" s="3">
        <v>1.3</v>
      </c>
      <c r="E110" s="3">
        <v>0.2</v>
      </c>
      <c r="F110" s="3">
        <v>6.7</v>
      </c>
      <c r="G110" s="3">
        <v>34.200000000000003</v>
      </c>
      <c r="H110" s="3">
        <v>0.04</v>
      </c>
      <c r="I110" s="3">
        <v>0.02</v>
      </c>
      <c r="J110" s="3">
        <v>0</v>
      </c>
      <c r="K110" s="3">
        <v>0</v>
      </c>
      <c r="L110" s="3">
        <v>0</v>
      </c>
      <c r="M110" s="3">
        <v>122</v>
      </c>
      <c r="N110" s="3">
        <v>49</v>
      </c>
      <c r="O110" s="3">
        <v>7</v>
      </c>
      <c r="P110" s="3">
        <v>9.4</v>
      </c>
      <c r="Q110" s="3">
        <v>31.6</v>
      </c>
      <c r="R110" s="3">
        <v>0.78</v>
      </c>
      <c r="S110" s="3">
        <v>0</v>
      </c>
      <c r="T110" s="3">
        <v>6.18</v>
      </c>
      <c r="U110" s="3">
        <v>0</v>
      </c>
    </row>
    <row r="111" spans="1:21">
      <c r="A111" s="3"/>
      <c r="B111" s="2" t="s">
        <v>46</v>
      </c>
      <c r="C111" s="2">
        <v>650</v>
      </c>
      <c r="D111" s="2">
        <f t="shared" ref="D111:U111" si="14">SUM(D104:D110)</f>
        <v>30.48</v>
      </c>
      <c r="E111" s="2">
        <f t="shared" si="14"/>
        <v>16.479999999999997</v>
      </c>
      <c r="F111" s="2">
        <f t="shared" si="14"/>
        <v>88.61</v>
      </c>
      <c r="G111" s="2">
        <f t="shared" si="14"/>
        <v>625.20000000000005</v>
      </c>
      <c r="H111" s="2">
        <f t="shared" si="14"/>
        <v>0.57000000000000006</v>
      </c>
      <c r="I111" s="2">
        <f t="shared" si="14"/>
        <v>0.21000000000000002</v>
      </c>
      <c r="J111" s="2">
        <f t="shared" si="14"/>
        <v>228.57</v>
      </c>
      <c r="K111" s="2">
        <f t="shared" si="14"/>
        <v>0</v>
      </c>
      <c r="L111" s="2">
        <f t="shared" si="14"/>
        <v>14.88</v>
      </c>
      <c r="M111" s="2">
        <f t="shared" si="14"/>
        <v>514.68999999999994</v>
      </c>
      <c r="N111" s="2">
        <f t="shared" si="14"/>
        <v>1061.22</v>
      </c>
      <c r="O111" s="2">
        <f t="shared" si="14"/>
        <v>208.47</v>
      </c>
      <c r="P111" s="2">
        <f t="shared" si="14"/>
        <v>120.63000000000001</v>
      </c>
      <c r="Q111" s="2">
        <f t="shared" si="14"/>
        <v>396.57</v>
      </c>
      <c r="R111" s="2">
        <f t="shared" si="14"/>
        <v>7.84</v>
      </c>
      <c r="S111" s="2">
        <f t="shared" si="14"/>
        <v>46.28</v>
      </c>
      <c r="T111" s="2">
        <f t="shared" si="14"/>
        <v>15.2</v>
      </c>
      <c r="U111" s="2">
        <f t="shared" si="14"/>
        <v>64.27</v>
      </c>
    </row>
    <row r="112" spans="1:21">
      <c r="A112" s="3"/>
      <c r="B112" s="2" t="s">
        <v>47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spans="1:21">
      <c r="A113" s="3" t="s">
        <v>54</v>
      </c>
      <c r="B113" s="3" t="s">
        <v>55</v>
      </c>
      <c r="C113" s="3">
        <v>150</v>
      </c>
      <c r="D113" s="3">
        <v>2.6</v>
      </c>
      <c r="E113" s="3">
        <v>1.9</v>
      </c>
      <c r="F113" s="3">
        <v>8.3000000000000007</v>
      </c>
      <c r="G113" s="3">
        <v>60.8</v>
      </c>
      <c r="H113" s="3">
        <v>0.02</v>
      </c>
      <c r="I113" s="3">
        <v>0.09</v>
      </c>
      <c r="J113" s="3">
        <v>9.94</v>
      </c>
      <c r="K113" s="3">
        <v>0</v>
      </c>
      <c r="L113" s="3">
        <v>0.39</v>
      </c>
      <c r="M113" s="3">
        <v>28.76</v>
      </c>
      <c r="N113" s="3">
        <v>119.2</v>
      </c>
      <c r="O113" s="3">
        <v>107.24</v>
      </c>
      <c r="P113" s="3">
        <v>17.45</v>
      </c>
      <c r="Q113" s="3">
        <v>71.55</v>
      </c>
      <c r="R113" s="3">
        <v>0.51</v>
      </c>
      <c r="S113" s="3">
        <v>6.75</v>
      </c>
      <c r="T113" s="3">
        <v>1.32</v>
      </c>
      <c r="U113" s="3">
        <v>20.51</v>
      </c>
    </row>
    <row r="114" spans="1:21">
      <c r="A114" s="3" t="s">
        <v>32</v>
      </c>
      <c r="B114" s="3" t="s">
        <v>89</v>
      </c>
      <c r="C114" s="3">
        <v>15</v>
      </c>
      <c r="D114" s="3">
        <v>1.6</v>
      </c>
      <c r="E114" s="3">
        <v>0.2</v>
      </c>
      <c r="F114" s="3">
        <v>10.3</v>
      </c>
      <c r="G114" s="3">
        <v>49.6</v>
      </c>
      <c r="H114" s="3">
        <v>0.03</v>
      </c>
      <c r="I114" s="3">
        <v>0.01</v>
      </c>
      <c r="J114" s="3">
        <v>0</v>
      </c>
      <c r="K114" s="3">
        <v>0</v>
      </c>
      <c r="L114" s="3">
        <v>0</v>
      </c>
      <c r="M114" s="3">
        <v>90.75</v>
      </c>
      <c r="N114" s="3">
        <v>27.75</v>
      </c>
      <c r="O114" s="3">
        <v>4.5</v>
      </c>
      <c r="P114" s="3">
        <v>6.9</v>
      </c>
      <c r="Q114" s="3">
        <v>18.149999999999999</v>
      </c>
      <c r="R114" s="3">
        <v>0.44</v>
      </c>
      <c r="S114" s="3">
        <v>0</v>
      </c>
      <c r="T114" s="3">
        <v>0</v>
      </c>
      <c r="U114" s="3">
        <v>0</v>
      </c>
    </row>
    <row r="115" spans="1:21">
      <c r="A115" s="3" t="s">
        <v>32</v>
      </c>
      <c r="B115" s="8" t="s">
        <v>178</v>
      </c>
      <c r="C115" s="3">
        <v>140</v>
      </c>
      <c r="D115" s="3">
        <v>0.4</v>
      </c>
      <c r="E115" s="3">
        <v>0.4</v>
      </c>
      <c r="F115" s="3">
        <v>9.8000000000000007</v>
      </c>
      <c r="G115" s="3">
        <v>44.4</v>
      </c>
      <c r="H115" s="3">
        <v>0.03</v>
      </c>
      <c r="I115" s="3">
        <v>0.02</v>
      </c>
      <c r="J115" s="3">
        <v>5</v>
      </c>
      <c r="K115" s="3">
        <v>0</v>
      </c>
      <c r="L115" s="3">
        <v>10</v>
      </c>
      <c r="M115" s="3">
        <v>26</v>
      </c>
      <c r="N115" s="3">
        <v>278</v>
      </c>
      <c r="O115" s="3">
        <v>16</v>
      </c>
      <c r="P115" s="3">
        <v>9</v>
      </c>
      <c r="Q115" s="3">
        <v>11</v>
      </c>
      <c r="R115" s="3">
        <v>2.2000000000000002</v>
      </c>
      <c r="S115" s="3">
        <v>2</v>
      </c>
      <c r="T115" s="3">
        <v>0.3</v>
      </c>
      <c r="U115" s="3">
        <v>8</v>
      </c>
    </row>
    <row r="116" spans="1:21" ht="15.75" customHeight="1">
      <c r="A116" s="3"/>
      <c r="B116" s="2" t="s">
        <v>49</v>
      </c>
      <c r="C116" s="2">
        <f>SUM(C113:C115)</f>
        <v>305</v>
      </c>
      <c r="D116" s="2">
        <f>SUM(D113:D115)</f>
        <v>4.6000000000000005</v>
      </c>
      <c r="E116" s="2">
        <f t="shared" ref="E116:U116" si="15">SUM(E113:E115)</f>
        <v>2.5</v>
      </c>
      <c r="F116" s="2">
        <f t="shared" si="15"/>
        <v>28.400000000000002</v>
      </c>
      <c r="G116" s="2">
        <f t="shared" si="15"/>
        <v>154.80000000000001</v>
      </c>
      <c r="H116" s="2">
        <f t="shared" si="15"/>
        <v>0.08</v>
      </c>
      <c r="I116" s="2">
        <f t="shared" si="15"/>
        <v>0.12</v>
      </c>
      <c r="J116" s="2">
        <f t="shared" si="15"/>
        <v>14.94</v>
      </c>
      <c r="K116" s="2">
        <f t="shared" si="15"/>
        <v>0</v>
      </c>
      <c r="L116" s="2">
        <f t="shared" si="15"/>
        <v>10.39</v>
      </c>
      <c r="M116" s="2">
        <f t="shared" si="15"/>
        <v>145.51</v>
      </c>
      <c r="N116" s="2">
        <f t="shared" si="15"/>
        <v>424.95</v>
      </c>
      <c r="O116" s="2">
        <f t="shared" si="15"/>
        <v>127.74</v>
      </c>
      <c r="P116" s="2">
        <f t="shared" si="15"/>
        <v>33.35</v>
      </c>
      <c r="Q116" s="2">
        <f t="shared" si="15"/>
        <v>100.69999999999999</v>
      </c>
      <c r="R116" s="2">
        <f t="shared" si="15"/>
        <v>3.1500000000000004</v>
      </c>
      <c r="S116" s="2">
        <f t="shared" si="15"/>
        <v>8.75</v>
      </c>
      <c r="T116" s="2">
        <f t="shared" si="15"/>
        <v>1.62</v>
      </c>
      <c r="U116" s="2">
        <f t="shared" si="15"/>
        <v>28.51</v>
      </c>
    </row>
    <row r="117" spans="1:21">
      <c r="A117" s="3"/>
      <c r="B117" s="5" t="s">
        <v>50</v>
      </c>
      <c r="C117" s="5">
        <f t="shared" ref="C117:U117" si="16">C99+C102+C111+C116</f>
        <v>1475</v>
      </c>
      <c r="D117" s="5">
        <f t="shared" si="16"/>
        <v>47.28</v>
      </c>
      <c r="E117" s="5">
        <f t="shared" si="16"/>
        <v>26.839999999999996</v>
      </c>
      <c r="F117" s="5">
        <f t="shared" si="16"/>
        <v>181.17</v>
      </c>
      <c r="G117" s="5">
        <f t="shared" si="16"/>
        <v>1155.5</v>
      </c>
      <c r="H117" s="5">
        <f t="shared" si="16"/>
        <v>0.76</v>
      </c>
      <c r="I117" s="5">
        <f t="shared" si="16"/>
        <v>0.49000000000000005</v>
      </c>
      <c r="J117" s="5">
        <f t="shared" si="16"/>
        <v>285.82</v>
      </c>
      <c r="K117" s="5">
        <f t="shared" si="16"/>
        <v>0.1</v>
      </c>
      <c r="L117" s="5">
        <f t="shared" si="16"/>
        <v>26.93</v>
      </c>
      <c r="M117" s="5">
        <f t="shared" si="16"/>
        <v>983.07999999999993</v>
      </c>
      <c r="N117" s="5">
        <f t="shared" si="16"/>
        <v>1889.92</v>
      </c>
      <c r="O117" s="5">
        <f t="shared" si="16"/>
        <v>669.26</v>
      </c>
      <c r="P117" s="5">
        <f t="shared" si="16"/>
        <v>193.11</v>
      </c>
      <c r="Q117" s="5">
        <f t="shared" si="16"/>
        <v>723.46</v>
      </c>
      <c r="R117" s="5">
        <f t="shared" si="16"/>
        <v>14.180000000000001</v>
      </c>
      <c r="S117" s="5">
        <f t="shared" si="16"/>
        <v>71.87</v>
      </c>
      <c r="T117" s="5">
        <f t="shared" si="16"/>
        <v>21.05</v>
      </c>
      <c r="U117" s="5">
        <f t="shared" si="16"/>
        <v>124.48</v>
      </c>
    </row>
    <row r="119" spans="1:21" ht="15.75">
      <c r="A119" s="30" t="s">
        <v>158</v>
      </c>
      <c r="B119" s="30"/>
      <c r="C119" s="30"/>
      <c r="D119" s="30"/>
      <c r="E119" s="30"/>
      <c r="F119" s="30"/>
      <c r="G119" s="30"/>
      <c r="H119" s="30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  <c r="T119" s="30"/>
      <c r="U119" s="30"/>
    </row>
    <row r="120" spans="1:21">
      <c r="A120" s="7" t="s">
        <v>0</v>
      </c>
      <c r="B120" s="7" t="s">
        <v>1</v>
      </c>
      <c r="C120" s="7" t="s">
        <v>2</v>
      </c>
      <c r="D120" s="7" t="s">
        <v>3</v>
      </c>
      <c r="E120" s="7" t="s">
        <v>4</v>
      </c>
      <c r="F120" s="7" t="s">
        <v>5</v>
      </c>
      <c r="G120" s="7" t="s">
        <v>6</v>
      </c>
      <c r="H120" s="7" t="s">
        <v>7</v>
      </c>
      <c r="I120" s="7" t="s">
        <v>8</v>
      </c>
      <c r="J120" s="7" t="s">
        <v>9</v>
      </c>
      <c r="K120" s="7" t="s">
        <v>10</v>
      </c>
      <c r="L120" s="7" t="s">
        <v>11</v>
      </c>
      <c r="M120" s="7" t="s">
        <v>12</v>
      </c>
      <c r="N120" s="7" t="s">
        <v>13</v>
      </c>
      <c r="O120" s="7" t="s">
        <v>14</v>
      </c>
      <c r="P120" s="7" t="s">
        <v>15</v>
      </c>
      <c r="Q120" s="7" t="s">
        <v>16</v>
      </c>
      <c r="R120" s="7" t="s">
        <v>17</v>
      </c>
      <c r="S120" s="7" t="s">
        <v>18</v>
      </c>
      <c r="T120" s="7" t="s">
        <v>19</v>
      </c>
      <c r="U120" s="7" t="s">
        <v>20</v>
      </c>
    </row>
    <row r="121" spans="1:21">
      <c r="A121" s="7"/>
      <c r="B121" s="7"/>
      <c r="C121" s="7" t="s">
        <v>21</v>
      </c>
      <c r="D121" s="7" t="s">
        <v>21</v>
      </c>
      <c r="E121" s="7" t="s">
        <v>21</v>
      </c>
      <c r="F121" s="7" t="s">
        <v>21</v>
      </c>
      <c r="G121" s="7" t="s">
        <v>22</v>
      </c>
      <c r="H121" s="7" t="s">
        <v>23</v>
      </c>
      <c r="I121" s="7" t="s">
        <v>23</v>
      </c>
      <c r="J121" s="7" t="s">
        <v>24</v>
      </c>
      <c r="K121" s="7" t="s">
        <v>25</v>
      </c>
      <c r="L121" s="7" t="s">
        <v>23</v>
      </c>
      <c r="M121" s="7" t="s">
        <v>23</v>
      </c>
      <c r="N121" s="7" t="s">
        <v>23</v>
      </c>
      <c r="O121" s="7" t="s">
        <v>23</v>
      </c>
      <c r="P121" s="7" t="s">
        <v>23</v>
      </c>
      <c r="Q121" s="7" t="s">
        <v>23</v>
      </c>
      <c r="R121" s="7" t="s">
        <v>23</v>
      </c>
      <c r="S121" s="7" t="s">
        <v>25</v>
      </c>
      <c r="T121" s="7" t="s">
        <v>25</v>
      </c>
      <c r="U121" s="7" t="s">
        <v>25</v>
      </c>
    </row>
    <row r="122" spans="1:21">
      <c r="A122" s="3"/>
      <c r="B122" s="4" t="s">
        <v>90</v>
      </c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spans="1:21">
      <c r="A123" s="3"/>
      <c r="B123" s="2" t="s">
        <v>27</v>
      </c>
      <c r="C123" s="6" t="s">
        <v>149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spans="1:21">
      <c r="A124" s="3" t="s">
        <v>83</v>
      </c>
      <c r="B124" s="3" t="s">
        <v>84</v>
      </c>
      <c r="C124" s="3">
        <v>180</v>
      </c>
      <c r="D124" s="3">
        <v>4.9000000000000004</v>
      </c>
      <c r="E124" s="3">
        <v>4.0999999999999996</v>
      </c>
      <c r="F124" s="3">
        <v>16.100000000000001</v>
      </c>
      <c r="G124" s="3">
        <v>120.8</v>
      </c>
      <c r="H124" s="3">
        <v>0.05</v>
      </c>
      <c r="I124" s="3">
        <v>0.16</v>
      </c>
      <c r="J124" s="3">
        <v>21.49</v>
      </c>
      <c r="K124" s="3">
        <v>0.02</v>
      </c>
      <c r="L124" s="3">
        <v>0.66</v>
      </c>
      <c r="M124" s="3">
        <v>101.38</v>
      </c>
      <c r="N124" s="3">
        <v>167.89</v>
      </c>
      <c r="O124" s="3">
        <v>153.08000000000001</v>
      </c>
      <c r="P124" s="3">
        <v>17.39</v>
      </c>
      <c r="Q124" s="3">
        <v>110.14</v>
      </c>
      <c r="R124" s="3">
        <v>0.32</v>
      </c>
      <c r="S124" s="3">
        <v>18.760000000000002</v>
      </c>
      <c r="T124" s="3">
        <v>2.23</v>
      </c>
      <c r="U124" s="3">
        <v>28.56</v>
      </c>
    </row>
    <row r="125" spans="1:21">
      <c r="A125" s="3" t="s">
        <v>69</v>
      </c>
      <c r="B125" s="3" t="s">
        <v>70</v>
      </c>
      <c r="C125" s="3">
        <v>155</v>
      </c>
      <c r="D125" s="3">
        <v>0.1</v>
      </c>
      <c r="E125" s="3">
        <v>0</v>
      </c>
      <c r="F125" s="3">
        <v>4.9000000000000004</v>
      </c>
      <c r="G125" s="3">
        <v>20.399999999999999</v>
      </c>
      <c r="H125" s="3">
        <v>0</v>
      </c>
      <c r="I125" s="3">
        <v>0</v>
      </c>
      <c r="J125" s="3">
        <v>0.18</v>
      </c>
      <c r="K125" s="3">
        <v>0</v>
      </c>
      <c r="L125" s="3">
        <v>0.86</v>
      </c>
      <c r="M125" s="3">
        <v>0.71</v>
      </c>
      <c r="N125" s="3">
        <v>14.95</v>
      </c>
      <c r="O125" s="3">
        <v>48.62</v>
      </c>
      <c r="P125" s="3">
        <v>1.98</v>
      </c>
      <c r="Q125" s="3">
        <v>3.7</v>
      </c>
      <c r="R125" s="3">
        <v>0.31</v>
      </c>
      <c r="S125" s="3">
        <v>0.01</v>
      </c>
      <c r="T125" s="3">
        <v>0.02</v>
      </c>
      <c r="U125" s="3">
        <v>0.53</v>
      </c>
    </row>
    <row r="126" spans="1:21">
      <c r="A126" s="3" t="s">
        <v>32</v>
      </c>
      <c r="B126" s="3" t="s">
        <v>33</v>
      </c>
      <c r="C126" s="3">
        <v>20</v>
      </c>
      <c r="D126" s="3">
        <v>1.6</v>
      </c>
      <c r="E126" s="3">
        <v>0.2</v>
      </c>
      <c r="F126" s="3">
        <v>9.8000000000000007</v>
      </c>
      <c r="G126" s="3">
        <v>47.5</v>
      </c>
      <c r="H126" s="3">
        <v>0.03</v>
      </c>
      <c r="I126" s="3">
        <v>0.01</v>
      </c>
      <c r="J126" s="3">
        <v>0</v>
      </c>
      <c r="K126" s="3">
        <v>0</v>
      </c>
      <c r="L126" s="3">
        <v>0</v>
      </c>
      <c r="M126" s="3">
        <v>88.6</v>
      </c>
      <c r="N126" s="3">
        <v>27.2</v>
      </c>
      <c r="O126" s="3">
        <v>4.5999999999999996</v>
      </c>
      <c r="P126" s="3">
        <v>6.8</v>
      </c>
      <c r="Q126" s="3">
        <v>17.8</v>
      </c>
      <c r="R126" s="3">
        <v>0.4</v>
      </c>
      <c r="S126" s="3">
        <v>0.64</v>
      </c>
      <c r="T126" s="3">
        <v>1.2</v>
      </c>
      <c r="U126" s="3">
        <v>2.9</v>
      </c>
    </row>
    <row r="127" spans="1:21">
      <c r="A127" s="3"/>
      <c r="B127" s="2" t="s">
        <v>34</v>
      </c>
      <c r="C127" s="2">
        <f t="shared" ref="C127:U127" si="17">SUM(C124:C126)</f>
        <v>355</v>
      </c>
      <c r="D127" s="2">
        <f t="shared" si="17"/>
        <v>6.6</v>
      </c>
      <c r="E127" s="2">
        <f t="shared" si="17"/>
        <v>4.3</v>
      </c>
      <c r="F127" s="2">
        <f t="shared" si="17"/>
        <v>30.8</v>
      </c>
      <c r="G127" s="2">
        <f t="shared" si="17"/>
        <v>188.7</v>
      </c>
      <c r="H127" s="2">
        <f t="shared" si="17"/>
        <v>0.08</v>
      </c>
      <c r="I127" s="2">
        <f t="shared" si="17"/>
        <v>0.17</v>
      </c>
      <c r="J127" s="2">
        <f t="shared" si="17"/>
        <v>21.669999999999998</v>
      </c>
      <c r="K127" s="2">
        <f t="shared" si="17"/>
        <v>0.02</v>
      </c>
      <c r="L127" s="2">
        <f t="shared" si="17"/>
        <v>1.52</v>
      </c>
      <c r="M127" s="2">
        <f t="shared" si="17"/>
        <v>190.69</v>
      </c>
      <c r="N127" s="2">
        <f t="shared" si="17"/>
        <v>210.03999999999996</v>
      </c>
      <c r="O127" s="2">
        <f t="shared" si="17"/>
        <v>206.3</v>
      </c>
      <c r="P127" s="2">
        <f t="shared" si="17"/>
        <v>26.17</v>
      </c>
      <c r="Q127" s="2">
        <f t="shared" si="17"/>
        <v>131.64000000000001</v>
      </c>
      <c r="R127" s="2">
        <f t="shared" si="17"/>
        <v>1.03</v>
      </c>
      <c r="S127" s="2">
        <f t="shared" si="17"/>
        <v>19.410000000000004</v>
      </c>
      <c r="T127" s="2">
        <f t="shared" si="17"/>
        <v>3.45</v>
      </c>
      <c r="U127" s="2">
        <f t="shared" si="17"/>
        <v>31.99</v>
      </c>
    </row>
    <row r="128" spans="1:21">
      <c r="A128" s="3"/>
      <c r="B128" s="2" t="s">
        <v>35</v>
      </c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spans="1:21">
      <c r="A129" s="3" t="s">
        <v>32</v>
      </c>
      <c r="B129" s="3" t="s">
        <v>36</v>
      </c>
      <c r="C129" s="3">
        <v>150</v>
      </c>
      <c r="D129" s="3">
        <v>4.4000000000000004</v>
      </c>
      <c r="E129" s="3">
        <v>3.8</v>
      </c>
      <c r="F129" s="3">
        <v>7.2</v>
      </c>
      <c r="G129" s="3">
        <v>80</v>
      </c>
      <c r="H129" s="3">
        <v>0.06</v>
      </c>
      <c r="I129" s="3">
        <v>0.23</v>
      </c>
      <c r="J129" s="3">
        <v>33</v>
      </c>
      <c r="K129" s="3">
        <v>0</v>
      </c>
      <c r="L129" s="3">
        <v>1.95</v>
      </c>
      <c r="M129" s="3">
        <v>75</v>
      </c>
      <c r="N129" s="3">
        <v>219</v>
      </c>
      <c r="O129" s="3">
        <v>180</v>
      </c>
      <c r="P129" s="3">
        <v>21</v>
      </c>
      <c r="Q129" s="3">
        <v>135</v>
      </c>
      <c r="R129" s="3">
        <v>0.15</v>
      </c>
      <c r="S129" s="3">
        <v>13.5</v>
      </c>
      <c r="T129" s="3">
        <v>3</v>
      </c>
      <c r="U129" s="3">
        <v>30</v>
      </c>
    </row>
    <row r="130" spans="1:21">
      <c r="A130" s="3"/>
      <c r="B130" s="2" t="s">
        <v>37</v>
      </c>
      <c r="C130" s="2">
        <v>150</v>
      </c>
      <c r="D130" s="2">
        <v>4.4000000000000004</v>
      </c>
      <c r="E130" s="2">
        <v>3.8</v>
      </c>
      <c r="F130" s="2">
        <v>7.2</v>
      </c>
      <c r="G130" s="2">
        <v>80</v>
      </c>
      <c r="H130" s="2">
        <v>0.06</v>
      </c>
      <c r="I130" s="2">
        <v>0.23</v>
      </c>
      <c r="J130" s="2">
        <v>33</v>
      </c>
      <c r="K130" s="2">
        <v>0</v>
      </c>
      <c r="L130" s="2">
        <v>1.95</v>
      </c>
      <c r="M130" s="2">
        <v>75</v>
      </c>
      <c r="N130" s="2">
        <v>219</v>
      </c>
      <c r="O130" s="2">
        <v>180</v>
      </c>
      <c r="P130" s="2">
        <v>21</v>
      </c>
      <c r="Q130" s="2">
        <v>135</v>
      </c>
      <c r="R130" s="2">
        <v>0.15</v>
      </c>
      <c r="S130" s="2">
        <v>13.5</v>
      </c>
      <c r="T130" s="2">
        <v>3</v>
      </c>
      <c r="U130" s="2">
        <v>30</v>
      </c>
    </row>
    <row r="131" spans="1:21">
      <c r="A131" s="3"/>
      <c r="B131" s="2" t="s">
        <v>38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spans="1:21">
      <c r="A132" s="3" t="s">
        <v>117</v>
      </c>
      <c r="B132" s="3" t="s">
        <v>118</v>
      </c>
      <c r="C132" s="3">
        <v>50</v>
      </c>
      <c r="D132" s="3">
        <v>0.59</v>
      </c>
      <c r="E132" s="3">
        <v>4.47</v>
      </c>
      <c r="F132" s="3">
        <v>3.33</v>
      </c>
      <c r="G132" s="3">
        <v>56</v>
      </c>
      <c r="H132" s="3">
        <v>0.01</v>
      </c>
      <c r="I132" s="3">
        <v>0.01</v>
      </c>
      <c r="J132" s="3">
        <v>60.74</v>
      </c>
      <c r="K132" s="3">
        <v>0</v>
      </c>
      <c r="L132" s="3">
        <v>1</v>
      </c>
      <c r="M132" s="3">
        <v>168</v>
      </c>
      <c r="N132" s="3">
        <v>107</v>
      </c>
      <c r="O132" s="3">
        <v>9</v>
      </c>
      <c r="P132" s="3">
        <v>8</v>
      </c>
      <c r="Q132" s="3">
        <v>18</v>
      </c>
      <c r="R132" s="3">
        <v>0.4</v>
      </c>
      <c r="S132" s="3">
        <v>6.56</v>
      </c>
      <c r="T132" s="3">
        <v>0</v>
      </c>
      <c r="U132" s="3">
        <v>9.8800000000000008</v>
      </c>
    </row>
    <row r="133" spans="1:21">
      <c r="A133" s="3" t="s">
        <v>92</v>
      </c>
      <c r="B133" s="3" t="s">
        <v>93</v>
      </c>
      <c r="C133" s="3">
        <v>200</v>
      </c>
      <c r="D133" s="3">
        <v>4.7</v>
      </c>
      <c r="E133" s="3">
        <v>5.7</v>
      </c>
      <c r="F133" s="3">
        <v>10.1</v>
      </c>
      <c r="G133" s="3">
        <v>110.4</v>
      </c>
      <c r="H133" s="3">
        <v>0.03</v>
      </c>
      <c r="I133" s="3">
        <v>0.04</v>
      </c>
      <c r="J133" s="3">
        <v>134.66</v>
      </c>
      <c r="K133" s="3">
        <v>0</v>
      </c>
      <c r="L133" s="3">
        <v>6.77</v>
      </c>
      <c r="M133" s="3">
        <v>107.03</v>
      </c>
      <c r="N133" s="3">
        <v>264.63</v>
      </c>
      <c r="O133" s="3">
        <v>33.68</v>
      </c>
      <c r="P133" s="3">
        <v>19.22</v>
      </c>
      <c r="Q133" s="3">
        <v>42.64</v>
      </c>
      <c r="R133" s="3">
        <v>0.87</v>
      </c>
      <c r="S133" s="3">
        <v>17.16</v>
      </c>
      <c r="T133" s="3">
        <v>0.4</v>
      </c>
      <c r="U133" s="3">
        <v>22.62</v>
      </c>
    </row>
    <row r="134" spans="1:21">
      <c r="A134" s="3" t="s">
        <v>94</v>
      </c>
      <c r="B134" s="3" t="s">
        <v>95</v>
      </c>
      <c r="C134" s="3">
        <v>130</v>
      </c>
      <c r="D134" s="3">
        <v>2.7</v>
      </c>
      <c r="E134" s="3">
        <v>4.5999999999999996</v>
      </c>
      <c r="F134" s="3">
        <v>17.2</v>
      </c>
      <c r="G134" s="3">
        <v>120.8</v>
      </c>
      <c r="H134" s="3">
        <v>0.1</v>
      </c>
      <c r="I134" s="3">
        <v>0.09</v>
      </c>
      <c r="J134" s="3">
        <v>20.62</v>
      </c>
      <c r="K134" s="3">
        <v>0.08</v>
      </c>
      <c r="L134" s="3">
        <v>8.84</v>
      </c>
      <c r="M134" s="3">
        <v>140.21</v>
      </c>
      <c r="N134" s="3">
        <v>541.52</v>
      </c>
      <c r="O134" s="3">
        <v>34.22</v>
      </c>
      <c r="P134" s="3">
        <v>24.47</v>
      </c>
      <c r="Q134" s="3">
        <v>73.209999999999994</v>
      </c>
      <c r="R134" s="3">
        <v>0.89</v>
      </c>
      <c r="S134" s="3">
        <v>24.67</v>
      </c>
      <c r="T134" s="3">
        <v>0.68</v>
      </c>
      <c r="U134" s="3">
        <v>37.090000000000003</v>
      </c>
    </row>
    <row r="135" spans="1:21">
      <c r="A135" s="3" t="s">
        <v>96</v>
      </c>
      <c r="B135" s="3" t="s">
        <v>97</v>
      </c>
      <c r="C135" s="3">
        <v>75</v>
      </c>
      <c r="D135" s="3">
        <v>9.8000000000000007</v>
      </c>
      <c r="E135" s="3">
        <v>5.8</v>
      </c>
      <c r="F135" s="3">
        <v>2.1</v>
      </c>
      <c r="G135" s="3">
        <v>100</v>
      </c>
      <c r="H135" s="3">
        <v>0.06</v>
      </c>
      <c r="I135" s="3">
        <v>0.08</v>
      </c>
      <c r="J135" s="3">
        <v>6.77</v>
      </c>
      <c r="K135" s="3">
        <v>0.12</v>
      </c>
      <c r="L135" s="3">
        <v>0.84</v>
      </c>
      <c r="M135" s="3">
        <v>82.98</v>
      </c>
      <c r="N135" s="3">
        <v>260.04000000000002</v>
      </c>
      <c r="O135" s="3">
        <v>51.16</v>
      </c>
      <c r="P135" s="3">
        <v>33.5</v>
      </c>
      <c r="Q135" s="3">
        <v>151.85</v>
      </c>
      <c r="R135" s="3">
        <v>0.55000000000000004</v>
      </c>
      <c r="S135" s="3">
        <v>100.11</v>
      </c>
      <c r="T135" s="3">
        <v>8.8800000000000008</v>
      </c>
      <c r="U135" s="3">
        <v>429.45</v>
      </c>
    </row>
    <row r="136" spans="1:21">
      <c r="A136" s="8" t="s">
        <v>166</v>
      </c>
      <c r="B136" s="8" t="s">
        <v>167</v>
      </c>
      <c r="C136" s="3">
        <v>150</v>
      </c>
      <c r="D136" s="3">
        <v>0.1</v>
      </c>
      <c r="E136" s="3">
        <v>0.1</v>
      </c>
      <c r="F136" s="3">
        <v>8.5</v>
      </c>
      <c r="G136" s="3">
        <v>35.6</v>
      </c>
      <c r="H136" s="3">
        <v>0</v>
      </c>
      <c r="I136" s="3">
        <v>0</v>
      </c>
      <c r="J136" s="3">
        <v>0</v>
      </c>
      <c r="K136" s="3">
        <v>0</v>
      </c>
      <c r="L136" s="3">
        <v>0.8</v>
      </c>
      <c r="M136" s="3">
        <v>0</v>
      </c>
      <c r="N136" s="3">
        <v>0</v>
      </c>
      <c r="O136" s="3">
        <v>8.9</v>
      </c>
      <c r="P136" s="3">
        <v>2.8</v>
      </c>
      <c r="Q136" s="3">
        <v>1.9</v>
      </c>
      <c r="R136" s="3">
        <v>0.4</v>
      </c>
      <c r="S136" s="3">
        <v>0</v>
      </c>
      <c r="T136" s="3">
        <v>0</v>
      </c>
      <c r="U136" s="3">
        <v>0</v>
      </c>
    </row>
    <row r="137" spans="1:21">
      <c r="A137" s="3" t="s">
        <v>32</v>
      </c>
      <c r="B137" s="3" t="s">
        <v>45</v>
      </c>
      <c r="C137" s="3">
        <v>20</v>
      </c>
      <c r="D137" s="3">
        <v>1.3</v>
      </c>
      <c r="E137" s="3">
        <v>0.2</v>
      </c>
      <c r="F137" s="3">
        <v>6.7</v>
      </c>
      <c r="G137" s="3">
        <v>34.200000000000003</v>
      </c>
      <c r="H137" s="3">
        <v>0.04</v>
      </c>
      <c r="I137" s="3">
        <v>0.02</v>
      </c>
      <c r="J137" s="3">
        <v>0</v>
      </c>
      <c r="K137" s="3">
        <v>0</v>
      </c>
      <c r="L137" s="3">
        <v>0</v>
      </c>
      <c r="M137" s="3">
        <v>122</v>
      </c>
      <c r="N137" s="3">
        <v>49</v>
      </c>
      <c r="O137" s="3">
        <v>7</v>
      </c>
      <c r="P137" s="3">
        <v>9.4</v>
      </c>
      <c r="Q137" s="3">
        <v>31.6</v>
      </c>
      <c r="R137" s="3">
        <v>0.78</v>
      </c>
      <c r="S137" s="3">
        <v>0</v>
      </c>
      <c r="T137" s="3">
        <v>6.18</v>
      </c>
      <c r="U137" s="3">
        <v>0</v>
      </c>
    </row>
    <row r="138" spans="1:21">
      <c r="A138" s="3" t="s">
        <v>32</v>
      </c>
      <c r="B138" s="3" t="s">
        <v>44</v>
      </c>
      <c r="C138" s="3">
        <v>20</v>
      </c>
      <c r="D138" s="3">
        <v>1.5</v>
      </c>
      <c r="E138" s="3">
        <v>0.2</v>
      </c>
      <c r="F138" s="3">
        <v>9.8000000000000007</v>
      </c>
      <c r="G138" s="3">
        <v>46.9</v>
      </c>
      <c r="H138" s="3">
        <v>0.02</v>
      </c>
      <c r="I138" s="3">
        <v>0.01</v>
      </c>
      <c r="J138" s="3">
        <v>0</v>
      </c>
      <c r="K138" s="3">
        <v>0</v>
      </c>
      <c r="L138" s="3">
        <v>0</v>
      </c>
      <c r="M138" s="3">
        <v>99.8</v>
      </c>
      <c r="N138" s="3">
        <v>18.600000000000001</v>
      </c>
      <c r="O138" s="3">
        <v>4</v>
      </c>
      <c r="P138" s="3">
        <v>2.8</v>
      </c>
      <c r="Q138" s="3">
        <v>13</v>
      </c>
      <c r="R138" s="3">
        <v>0.22</v>
      </c>
      <c r="S138" s="3">
        <v>0.64</v>
      </c>
      <c r="T138" s="3">
        <v>1.2</v>
      </c>
      <c r="U138" s="3">
        <v>2.9</v>
      </c>
    </row>
    <row r="139" spans="1:21" ht="15.75" customHeight="1">
      <c r="A139" s="3"/>
      <c r="B139" s="2" t="s">
        <v>46</v>
      </c>
      <c r="C139" s="2">
        <f>SUM(C132:C138)</f>
        <v>645</v>
      </c>
      <c r="D139" s="2">
        <f t="shared" ref="D139:U139" si="18">SUM(D132:D138)</f>
        <v>20.69</v>
      </c>
      <c r="E139" s="2">
        <f t="shared" si="18"/>
        <v>21.07</v>
      </c>
      <c r="F139" s="2">
        <f t="shared" si="18"/>
        <v>57.730000000000004</v>
      </c>
      <c r="G139" s="2">
        <f t="shared" si="18"/>
        <v>503.9</v>
      </c>
      <c r="H139" s="2">
        <f t="shared" si="18"/>
        <v>0.26</v>
      </c>
      <c r="I139" s="2">
        <f t="shared" si="18"/>
        <v>0.25</v>
      </c>
      <c r="J139" s="2">
        <f t="shared" si="18"/>
        <v>222.79000000000002</v>
      </c>
      <c r="K139" s="2">
        <f t="shared" si="18"/>
        <v>0.2</v>
      </c>
      <c r="L139" s="2">
        <f t="shared" si="18"/>
        <v>18.25</v>
      </c>
      <c r="M139" s="2">
        <f t="shared" si="18"/>
        <v>720.02</v>
      </c>
      <c r="N139" s="2">
        <f t="shared" si="18"/>
        <v>1240.79</v>
      </c>
      <c r="O139" s="2">
        <f t="shared" si="18"/>
        <v>147.96</v>
      </c>
      <c r="P139" s="2">
        <f t="shared" si="18"/>
        <v>100.19</v>
      </c>
      <c r="Q139" s="2">
        <f t="shared" si="18"/>
        <v>332.2</v>
      </c>
      <c r="R139" s="2">
        <f t="shared" si="18"/>
        <v>4.1099999999999994</v>
      </c>
      <c r="S139" s="2">
        <f t="shared" si="18"/>
        <v>149.13999999999999</v>
      </c>
      <c r="T139" s="2">
        <f t="shared" si="18"/>
        <v>17.34</v>
      </c>
      <c r="U139" s="2">
        <f t="shared" si="18"/>
        <v>501.93999999999994</v>
      </c>
    </row>
    <row r="140" spans="1:21">
      <c r="A140" s="3"/>
      <c r="B140" s="2" t="s">
        <v>47</v>
      </c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spans="1:21">
      <c r="A141" s="3" t="s">
        <v>77</v>
      </c>
      <c r="B141" s="3" t="s">
        <v>78</v>
      </c>
      <c r="C141" s="3">
        <v>150</v>
      </c>
      <c r="D141" s="3">
        <v>2.4</v>
      </c>
      <c r="E141" s="3">
        <v>1.8</v>
      </c>
      <c r="F141" s="3">
        <v>8.1999999999999993</v>
      </c>
      <c r="G141" s="3">
        <v>58.9</v>
      </c>
      <c r="H141" s="3">
        <v>0.02</v>
      </c>
      <c r="I141" s="3">
        <v>0.09</v>
      </c>
      <c r="J141" s="3">
        <v>9.93</v>
      </c>
      <c r="K141" s="3">
        <v>0</v>
      </c>
      <c r="L141" s="3">
        <v>0.39</v>
      </c>
      <c r="M141" s="3">
        <v>28.69</v>
      </c>
      <c r="N141" s="3">
        <v>109.8</v>
      </c>
      <c r="O141" s="3">
        <v>108.7</v>
      </c>
      <c r="P141" s="3">
        <v>14.68</v>
      </c>
      <c r="Q141" s="3">
        <v>67.27</v>
      </c>
      <c r="R141" s="3">
        <v>0.37</v>
      </c>
      <c r="S141" s="3">
        <v>6.75</v>
      </c>
      <c r="T141" s="3">
        <v>1.32</v>
      </c>
      <c r="U141" s="3">
        <v>15</v>
      </c>
    </row>
    <row r="142" spans="1:21">
      <c r="A142" s="3" t="s">
        <v>32</v>
      </c>
      <c r="B142" s="3" t="s">
        <v>81</v>
      </c>
      <c r="C142" s="3">
        <v>30</v>
      </c>
      <c r="D142" s="3">
        <v>1.8</v>
      </c>
      <c r="E142" s="3">
        <v>1.4</v>
      </c>
      <c r="F142" s="3">
        <v>22.5</v>
      </c>
      <c r="G142" s="3">
        <v>109.8</v>
      </c>
      <c r="H142" s="3">
        <v>0.02</v>
      </c>
      <c r="I142" s="3">
        <v>0.01</v>
      </c>
      <c r="J142" s="3">
        <v>0</v>
      </c>
      <c r="K142" s="3">
        <v>0</v>
      </c>
      <c r="L142" s="3">
        <v>0</v>
      </c>
      <c r="M142" s="3">
        <v>0.6</v>
      </c>
      <c r="N142" s="3">
        <v>21.3</v>
      </c>
      <c r="O142" s="3">
        <v>3.3</v>
      </c>
      <c r="P142" s="3">
        <v>2.7</v>
      </c>
      <c r="Q142" s="3">
        <v>15</v>
      </c>
      <c r="R142" s="3">
        <v>0.24</v>
      </c>
      <c r="S142" s="3">
        <v>0</v>
      </c>
      <c r="T142" s="3">
        <v>0</v>
      </c>
      <c r="U142" s="3">
        <v>0</v>
      </c>
    </row>
    <row r="143" spans="1:21" ht="17.25" customHeight="1">
      <c r="A143" s="3"/>
      <c r="B143" s="2" t="s">
        <v>49</v>
      </c>
      <c r="C143" s="2">
        <f t="shared" ref="C143:U143" si="19">SUM(C141:C142)</f>
        <v>180</v>
      </c>
      <c r="D143" s="2">
        <f t="shared" si="19"/>
        <v>4.2</v>
      </c>
      <c r="E143" s="2">
        <f t="shared" si="19"/>
        <v>3.2</v>
      </c>
      <c r="F143" s="2">
        <f t="shared" si="19"/>
        <v>30.7</v>
      </c>
      <c r="G143" s="2">
        <f t="shared" si="19"/>
        <v>168.7</v>
      </c>
      <c r="H143" s="2">
        <f t="shared" si="19"/>
        <v>0.04</v>
      </c>
      <c r="I143" s="2">
        <f t="shared" si="19"/>
        <v>9.9999999999999992E-2</v>
      </c>
      <c r="J143" s="2">
        <f t="shared" si="19"/>
        <v>9.93</v>
      </c>
      <c r="K143" s="2">
        <f t="shared" si="19"/>
        <v>0</v>
      </c>
      <c r="L143" s="2">
        <f t="shared" si="19"/>
        <v>0.39</v>
      </c>
      <c r="M143" s="2">
        <f t="shared" si="19"/>
        <v>29.290000000000003</v>
      </c>
      <c r="N143" s="2">
        <f t="shared" si="19"/>
        <v>131.1</v>
      </c>
      <c r="O143" s="2">
        <f t="shared" si="19"/>
        <v>112</v>
      </c>
      <c r="P143" s="2">
        <f t="shared" si="19"/>
        <v>17.38</v>
      </c>
      <c r="Q143" s="2">
        <f t="shared" si="19"/>
        <v>82.27</v>
      </c>
      <c r="R143" s="2">
        <f t="shared" si="19"/>
        <v>0.61</v>
      </c>
      <c r="S143" s="2">
        <f t="shared" si="19"/>
        <v>6.75</v>
      </c>
      <c r="T143" s="2">
        <f t="shared" si="19"/>
        <v>1.32</v>
      </c>
      <c r="U143" s="2">
        <f t="shared" si="19"/>
        <v>15</v>
      </c>
    </row>
    <row r="144" spans="1:21">
      <c r="A144" s="3"/>
      <c r="B144" s="5" t="s">
        <v>50</v>
      </c>
      <c r="C144" s="5">
        <f t="shared" ref="C144:U144" si="20">C127+C130+C139+C143</f>
        <v>1330</v>
      </c>
      <c r="D144" s="5">
        <f t="shared" si="20"/>
        <v>35.89</v>
      </c>
      <c r="E144" s="5">
        <f t="shared" si="20"/>
        <v>32.370000000000005</v>
      </c>
      <c r="F144" s="5">
        <f t="shared" si="20"/>
        <v>126.43</v>
      </c>
      <c r="G144" s="5">
        <f t="shared" si="20"/>
        <v>941.3</v>
      </c>
      <c r="H144" s="5">
        <f t="shared" si="20"/>
        <v>0.44</v>
      </c>
      <c r="I144" s="5">
        <f t="shared" si="20"/>
        <v>0.75</v>
      </c>
      <c r="J144" s="5">
        <f t="shared" si="20"/>
        <v>287.39000000000004</v>
      </c>
      <c r="K144" s="5">
        <f t="shared" si="20"/>
        <v>0.22</v>
      </c>
      <c r="L144" s="5">
        <f t="shared" si="20"/>
        <v>22.11</v>
      </c>
      <c r="M144" s="5">
        <f t="shared" si="20"/>
        <v>1015</v>
      </c>
      <c r="N144" s="5">
        <f t="shared" si="20"/>
        <v>1800.9299999999998</v>
      </c>
      <c r="O144" s="5">
        <f t="shared" si="20"/>
        <v>646.26</v>
      </c>
      <c r="P144" s="5">
        <f t="shared" si="20"/>
        <v>164.74</v>
      </c>
      <c r="Q144" s="5">
        <f t="shared" si="20"/>
        <v>681.1099999999999</v>
      </c>
      <c r="R144" s="5">
        <f t="shared" si="20"/>
        <v>5.8999999999999995</v>
      </c>
      <c r="S144" s="5">
        <f t="shared" si="20"/>
        <v>188.79999999999998</v>
      </c>
      <c r="T144" s="5">
        <f t="shared" si="20"/>
        <v>25.11</v>
      </c>
      <c r="U144" s="5">
        <f t="shared" si="20"/>
        <v>578.92999999999995</v>
      </c>
    </row>
    <row r="145" spans="1:21">
      <c r="A145" s="19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</row>
    <row r="146" spans="1:21" ht="18.75">
      <c r="A146" s="29" t="s">
        <v>159</v>
      </c>
      <c r="B146" s="29"/>
      <c r="C146" s="29"/>
      <c r="D146" s="29"/>
      <c r="E146" s="29"/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</row>
    <row r="147" spans="1:21">
      <c r="A147" s="7" t="s">
        <v>0</v>
      </c>
      <c r="B147" s="7" t="s">
        <v>1</v>
      </c>
      <c r="C147" s="7" t="s">
        <v>2</v>
      </c>
      <c r="D147" s="7" t="s">
        <v>3</v>
      </c>
      <c r="E147" s="7" t="s">
        <v>4</v>
      </c>
      <c r="F147" s="7" t="s">
        <v>5</v>
      </c>
      <c r="G147" s="7" t="s">
        <v>6</v>
      </c>
      <c r="H147" s="7" t="s">
        <v>7</v>
      </c>
      <c r="I147" s="7" t="s">
        <v>8</v>
      </c>
      <c r="J147" s="7" t="s">
        <v>9</v>
      </c>
      <c r="K147" s="7" t="s">
        <v>10</v>
      </c>
      <c r="L147" s="7" t="s">
        <v>11</v>
      </c>
      <c r="M147" s="7" t="s">
        <v>12</v>
      </c>
      <c r="N147" s="7" t="s">
        <v>13</v>
      </c>
      <c r="O147" s="7" t="s">
        <v>14</v>
      </c>
      <c r="P147" s="7" t="s">
        <v>15</v>
      </c>
      <c r="Q147" s="7" t="s">
        <v>16</v>
      </c>
      <c r="R147" s="7" t="s">
        <v>17</v>
      </c>
      <c r="S147" s="7" t="s">
        <v>18</v>
      </c>
      <c r="T147" s="7" t="s">
        <v>19</v>
      </c>
      <c r="U147" s="7" t="s">
        <v>20</v>
      </c>
    </row>
    <row r="148" spans="1:21">
      <c r="A148" s="3"/>
      <c r="B148" s="4" t="s">
        <v>123</v>
      </c>
      <c r="C148" s="7" t="s">
        <v>21</v>
      </c>
      <c r="D148" s="7" t="s">
        <v>21</v>
      </c>
      <c r="E148" s="7" t="s">
        <v>21</v>
      </c>
      <c r="F148" s="7" t="s">
        <v>21</v>
      </c>
      <c r="G148" s="7" t="s">
        <v>22</v>
      </c>
      <c r="H148" s="7" t="s">
        <v>23</v>
      </c>
      <c r="I148" s="7" t="s">
        <v>23</v>
      </c>
      <c r="J148" s="7" t="s">
        <v>24</v>
      </c>
      <c r="K148" s="7" t="s">
        <v>25</v>
      </c>
      <c r="L148" s="7" t="s">
        <v>23</v>
      </c>
      <c r="M148" s="7" t="s">
        <v>23</v>
      </c>
      <c r="N148" s="7" t="s">
        <v>23</v>
      </c>
      <c r="O148" s="7" t="s">
        <v>23</v>
      </c>
      <c r="P148" s="7" t="s">
        <v>23</v>
      </c>
      <c r="Q148" s="7" t="s">
        <v>23</v>
      </c>
      <c r="R148" s="7" t="s">
        <v>23</v>
      </c>
      <c r="S148" s="7" t="s">
        <v>25</v>
      </c>
      <c r="T148" s="7" t="s">
        <v>25</v>
      </c>
      <c r="U148" s="7" t="s">
        <v>25</v>
      </c>
    </row>
    <row r="149" spans="1:21">
      <c r="A149" s="3"/>
      <c r="B149" s="2" t="s">
        <v>27</v>
      </c>
      <c r="C149" s="21" t="s">
        <v>149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spans="1:21">
      <c r="A150" s="3" t="s">
        <v>111</v>
      </c>
      <c r="B150" s="3" t="s">
        <v>112</v>
      </c>
      <c r="C150" s="3">
        <v>150</v>
      </c>
      <c r="D150" s="3">
        <v>29.7</v>
      </c>
      <c r="E150" s="3">
        <v>10.7</v>
      </c>
      <c r="F150" s="3">
        <v>22.3</v>
      </c>
      <c r="G150" s="3">
        <v>304.2</v>
      </c>
      <c r="H150" s="3">
        <v>0.06</v>
      </c>
      <c r="I150" s="3">
        <v>0.32</v>
      </c>
      <c r="J150" s="3">
        <v>51.24</v>
      </c>
      <c r="K150" s="3">
        <v>0.16</v>
      </c>
      <c r="L150" s="3">
        <v>0.28999999999999998</v>
      </c>
      <c r="M150" s="3">
        <v>188.79</v>
      </c>
      <c r="N150" s="3">
        <v>159.57</v>
      </c>
      <c r="O150" s="3">
        <v>224.07</v>
      </c>
      <c r="P150" s="3">
        <v>32.46</v>
      </c>
      <c r="Q150" s="3">
        <v>290.8</v>
      </c>
      <c r="R150" s="3">
        <v>0.86</v>
      </c>
      <c r="S150" s="3">
        <v>29.82</v>
      </c>
      <c r="T150" s="3">
        <v>39.130000000000003</v>
      </c>
      <c r="U150" s="3">
        <v>49.65</v>
      </c>
    </row>
    <row r="151" spans="1:21">
      <c r="A151" s="3" t="s">
        <v>85</v>
      </c>
      <c r="B151" s="8" t="s">
        <v>172</v>
      </c>
      <c r="C151" s="3">
        <v>150</v>
      </c>
      <c r="D151" s="3">
        <v>0.1</v>
      </c>
      <c r="E151" s="3">
        <v>0</v>
      </c>
      <c r="F151" s="3">
        <v>4.8</v>
      </c>
      <c r="G151" s="3">
        <v>19.600000000000001</v>
      </c>
      <c r="H151" s="3">
        <v>0</v>
      </c>
      <c r="I151" s="3">
        <v>0</v>
      </c>
      <c r="J151" s="3">
        <v>0.11</v>
      </c>
      <c r="K151" s="3">
        <v>0</v>
      </c>
      <c r="L151" s="3">
        <v>0.02</v>
      </c>
      <c r="M151" s="3">
        <v>0.27</v>
      </c>
      <c r="N151" s="3">
        <v>7.85</v>
      </c>
      <c r="O151" s="3">
        <v>47.93</v>
      </c>
      <c r="P151" s="3">
        <v>1.44</v>
      </c>
      <c r="Q151" s="3">
        <v>2.69</v>
      </c>
      <c r="R151" s="3">
        <v>0.28000000000000003</v>
      </c>
      <c r="S151" s="3">
        <v>0</v>
      </c>
      <c r="T151" s="3">
        <v>0</v>
      </c>
      <c r="U151" s="3">
        <v>0</v>
      </c>
    </row>
    <row r="152" spans="1:21">
      <c r="A152" s="3" t="s">
        <v>32</v>
      </c>
      <c r="B152" s="8" t="s">
        <v>113</v>
      </c>
      <c r="C152" s="3">
        <v>20</v>
      </c>
      <c r="D152" s="3">
        <v>1.4</v>
      </c>
      <c r="E152" s="3">
        <v>1.7</v>
      </c>
      <c r="F152" s="3">
        <v>11.1</v>
      </c>
      <c r="G152" s="3">
        <v>65.5</v>
      </c>
      <c r="H152" s="3">
        <v>0.01</v>
      </c>
      <c r="I152" s="3">
        <v>0.08</v>
      </c>
      <c r="J152" s="3">
        <v>9.4</v>
      </c>
      <c r="K152" s="3">
        <v>0</v>
      </c>
      <c r="L152" s="3">
        <v>0.2</v>
      </c>
      <c r="M152" s="3">
        <v>26</v>
      </c>
      <c r="N152" s="3">
        <v>73</v>
      </c>
      <c r="O152" s="3">
        <v>61.4</v>
      </c>
      <c r="P152" s="3">
        <v>6.8</v>
      </c>
      <c r="Q152" s="3">
        <v>43.8</v>
      </c>
      <c r="R152" s="3">
        <v>0.04</v>
      </c>
      <c r="S152" s="3">
        <v>1.4</v>
      </c>
      <c r="T152" s="3">
        <v>0.6</v>
      </c>
      <c r="U152" s="3">
        <v>7</v>
      </c>
    </row>
    <row r="153" spans="1:21">
      <c r="A153" s="3" t="s">
        <v>32</v>
      </c>
      <c r="B153" s="3" t="s">
        <v>33</v>
      </c>
      <c r="C153" s="3">
        <v>20</v>
      </c>
      <c r="D153" s="3">
        <v>1.6</v>
      </c>
      <c r="E153" s="3">
        <v>0.2</v>
      </c>
      <c r="F153" s="3">
        <v>9.8000000000000007</v>
      </c>
      <c r="G153" s="3">
        <v>47.5</v>
      </c>
      <c r="H153" s="3">
        <v>0.03</v>
      </c>
      <c r="I153" s="3">
        <v>0.01</v>
      </c>
      <c r="J153" s="3">
        <v>0</v>
      </c>
      <c r="K153" s="3">
        <v>0</v>
      </c>
      <c r="L153" s="3">
        <v>0</v>
      </c>
      <c r="M153" s="3">
        <v>88.6</v>
      </c>
      <c r="N153" s="3">
        <v>27.2</v>
      </c>
      <c r="O153" s="3">
        <v>4.5999999999999996</v>
      </c>
      <c r="P153" s="3">
        <v>6.8</v>
      </c>
      <c r="Q153" s="3">
        <v>17.8</v>
      </c>
      <c r="R153" s="3">
        <v>0.4</v>
      </c>
      <c r="S153" s="3">
        <v>0.64</v>
      </c>
      <c r="T153" s="3">
        <v>1.2</v>
      </c>
      <c r="U153" s="3">
        <v>2.9</v>
      </c>
    </row>
    <row r="154" spans="1:21">
      <c r="A154" s="3"/>
      <c r="B154" s="2" t="s">
        <v>34</v>
      </c>
      <c r="C154" s="2">
        <f>SUM(C150:C153)</f>
        <v>340</v>
      </c>
      <c r="D154" s="2">
        <f>SUM(D150:D153)</f>
        <v>32.799999999999997</v>
      </c>
      <c r="E154" s="2">
        <f>SUM(E150:E153)</f>
        <v>12.599999999999998</v>
      </c>
      <c r="F154" s="2">
        <f>SUM(F150:F153)</f>
        <v>48</v>
      </c>
      <c r="G154" s="2">
        <f>SUM(G150:G153)</f>
        <v>436.8</v>
      </c>
      <c r="H154" s="2">
        <f>SUM(H150:H153)</f>
        <v>9.9999999999999992E-2</v>
      </c>
      <c r="I154" s="2">
        <f>SUM(I150:I153)</f>
        <v>0.41000000000000003</v>
      </c>
      <c r="J154" s="2">
        <f>SUM(J150:J153)</f>
        <v>60.75</v>
      </c>
      <c r="K154" s="2">
        <f>SUM(K150:K153)</f>
        <v>0.16</v>
      </c>
      <c r="L154" s="2">
        <f>SUM(L150:L153)</f>
        <v>0.51</v>
      </c>
      <c r="M154" s="2">
        <f>SUM(M150:M153)</f>
        <v>303.65999999999997</v>
      </c>
      <c r="N154" s="2">
        <f>SUM(N150:N153)</f>
        <v>267.62</v>
      </c>
      <c r="O154" s="2">
        <f>SUM(O150:O153)</f>
        <v>338</v>
      </c>
      <c r="P154" s="2">
        <f>SUM(P150:P153)</f>
        <v>47.499999999999993</v>
      </c>
      <c r="Q154" s="2">
        <f>SUM(Q150:Q153)</f>
        <v>355.09000000000003</v>
      </c>
      <c r="R154" s="2">
        <f>SUM(R150:R153)</f>
        <v>1.58</v>
      </c>
      <c r="S154" s="2">
        <f>SUM(S150:S153)</f>
        <v>31.86</v>
      </c>
      <c r="T154" s="2">
        <f>SUM(T150:T153)</f>
        <v>40.930000000000007</v>
      </c>
      <c r="U154" s="2">
        <f>SUM(U150:U153)</f>
        <v>59.55</v>
      </c>
    </row>
    <row r="155" spans="1:21">
      <c r="A155" s="3"/>
      <c r="B155" s="2" t="s">
        <v>35</v>
      </c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>
      <c r="A156" s="3" t="s">
        <v>32</v>
      </c>
      <c r="B156" s="3" t="s">
        <v>65</v>
      </c>
      <c r="C156" s="3">
        <v>160</v>
      </c>
      <c r="D156" s="3">
        <v>0.8</v>
      </c>
      <c r="E156" s="3">
        <v>0.16</v>
      </c>
      <c r="F156" s="3">
        <v>16.16</v>
      </c>
      <c r="G156" s="3">
        <v>69.3</v>
      </c>
      <c r="H156" s="3">
        <v>0.01</v>
      </c>
      <c r="I156" s="3">
        <v>0.01</v>
      </c>
      <c r="J156" s="3">
        <v>0</v>
      </c>
      <c r="K156" s="3">
        <v>0</v>
      </c>
      <c r="L156" s="3">
        <v>1.28</v>
      </c>
      <c r="M156" s="3">
        <v>7.3</v>
      </c>
      <c r="N156" s="3">
        <v>159.36000000000001</v>
      </c>
      <c r="O156" s="3">
        <v>9.86</v>
      </c>
      <c r="P156" s="3">
        <v>5.57</v>
      </c>
      <c r="Q156" s="3">
        <v>9.74</v>
      </c>
      <c r="R156" s="3">
        <v>1.95</v>
      </c>
      <c r="S156" s="3">
        <v>0</v>
      </c>
      <c r="T156" s="3">
        <v>0</v>
      </c>
      <c r="U156" s="3">
        <v>0</v>
      </c>
    </row>
    <row r="157" spans="1:21">
      <c r="A157" s="3"/>
      <c r="B157" s="2" t="s">
        <v>37</v>
      </c>
      <c r="C157" s="2">
        <f>C156</f>
        <v>160</v>
      </c>
      <c r="D157" s="2">
        <f t="shared" ref="D157:U157" si="21">D156</f>
        <v>0.8</v>
      </c>
      <c r="E157" s="2">
        <f t="shared" si="21"/>
        <v>0.16</v>
      </c>
      <c r="F157" s="2">
        <f t="shared" si="21"/>
        <v>16.16</v>
      </c>
      <c r="G157" s="2">
        <f t="shared" si="21"/>
        <v>69.3</v>
      </c>
      <c r="H157" s="2">
        <f t="shared" si="21"/>
        <v>0.01</v>
      </c>
      <c r="I157" s="2">
        <f t="shared" si="21"/>
        <v>0.01</v>
      </c>
      <c r="J157" s="2">
        <f t="shared" si="21"/>
        <v>0</v>
      </c>
      <c r="K157" s="2">
        <f t="shared" si="21"/>
        <v>0</v>
      </c>
      <c r="L157" s="2">
        <f t="shared" si="21"/>
        <v>1.28</v>
      </c>
      <c r="M157" s="2">
        <f t="shared" si="21"/>
        <v>7.3</v>
      </c>
      <c r="N157" s="2">
        <f t="shared" si="21"/>
        <v>159.36000000000001</v>
      </c>
      <c r="O157" s="2">
        <f t="shared" si="21"/>
        <v>9.86</v>
      </c>
      <c r="P157" s="2">
        <f t="shared" si="21"/>
        <v>5.57</v>
      </c>
      <c r="Q157" s="2">
        <f t="shared" si="21"/>
        <v>9.74</v>
      </c>
      <c r="R157" s="2">
        <f t="shared" si="21"/>
        <v>1.95</v>
      </c>
      <c r="S157" s="2">
        <f t="shared" si="21"/>
        <v>0</v>
      </c>
      <c r="T157" s="2">
        <f t="shared" si="21"/>
        <v>0</v>
      </c>
      <c r="U157" s="2">
        <f t="shared" si="21"/>
        <v>0</v>
      </c>
    </row>
    <row r="158" spans="1:21">
      <c r="A158" s="3"/>
      <c r="B158" s="2" t="s">
        <v>38</v>
      </c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30">
      <c r="A159" s="8" t="s">
        <v>181</v>
      </c>
      <c r="B159" s="15" t="s">
        <v>182</v>
      </c>
      <c r="C159" s="3">
        <v>50</v>
      </c>
      <c r="D159" s="3">
        <v>0.46</v>
      </c>
      <c r="E159" s="3">
        <v>5.09</v>
      </c>
      <c r="F159" s="3">
        <v>3.57</v>
      </c>
      <c r="G159" s="3">
        <v>62</v>
      </c>
      <c r="H159" s="3">
        <v>0.01</v>
      </c>
      <c r="I159" s="3">
        <v>0.02</v>
      </c>
      <c r="J159" s="3">
        <v>366.45</v>
      </c>
      <c r="K159" s="3">
        <v>0</v>
      </c>
      <c r="L159" s="3">
        <v>2</v>
      </c>
      <c r="M159" s="3">
        <v>57</v>
      </c>
      <c r="N159" s="3">
        <v>86</v>
      </c>
      <c r="O159" s="3">
        <v>10</v>
      </c>
      <c r="P159" s="3">
        <v>11</v>
      </c>
      <c r="Q159" s="3">
        <v>16</v>
      </c>
      <c r="R159" s="3">
        <v>0.5</v>
      </c>
      <c r="S159" s="3">
        <v>8.5</v>
      </c>
      <c r="T159" s="3">
        <v>0</v>
      </c>
      <c r="U159" s="3">
        <v>17.98</v>
      </c>
    </row>
    <row r="160" spans="1:21">
      <c r="A160" s="3" t="s">
        <v>71</v>
      </c>
      <c r="B160" s="3" t="s">
        <v>72</v>
      </c>
      <c r="C160" s="3">
        <v>200</v>
      </c>
      <c r="D160" s="3">
        <v>4.7</v>
      </c>
      <c r="E160" s="3">
        <v>5.6</v>
      </c>
      <c r="F160" s="3">
        <v>5.7</v>
      </c>
      <c r="G160" s="3">
        <v>92.2</v>
      </c>
      <c r="H160" s="3">
        <v>0.02</v>
      </c>
      <c r="I160" s="3">
        <v>0.03</v>
      </c>
      <c r="J160" s="3">
        <v>104.95</v>
      </c>
      <c r="K160" s="3">
        <v>0</v>
      </c>
      <c r="L160" s="3">
        <v>10.76</v>
      </c>
      <c r="M160" s="3">
        <v>98.52</v>
      </c>
      <c r="N160" s="3">
        <v>184</v>
      </c>
      <c r="O160" s="3">
        <v>37.479999999999997</v>
      </c>
      <c r="P160" s="3">
        <v>13.13</v>
      </c>
      <c r="Q160" s="3">
        <v>30.97</v>
      </c>
      <c r="R160" s="3">
        <v>0.48</v>
      </c>
      <c r="S160" s="3">
        <v>15.25</v>
      </c>
      <c r="T160" s="3">
        <v>0.34</v>
      </c>
      <c r="U160" s="3">
        <v>14.76</v>
      </c>
    </row>
    <row r="161" spans="1:21">
      <c r="A161" s="3" t="s">
        <v>119</v>
      </c>
      <c r="B161" s="3" t="s">
        <v>120</v>
      </c>
      <c r="C161" s="3">
        <v>130</v>
      </c>
      <c r="D161" s="3">
        <v>4.5999999999999996</v>
      </c>
      <c r="E161" s="3">
        <v>4.3</v>
      </c>
      <c r="F161" s="3">
        <v>28.4</v>
      </c>
      <c r="G161" s="3">
        <v>170.6</v>
      </c>
      <c r="H161" s="3">
        <v>0.05</v>
      </c>
      <c r="I161" s="3">
        <v>0.02</v>
      </c>
      <c r="J161" s="3">
        <v>15.91</v>
      </c>
      <c r="K161" s="3">
        <v>0.08</v>
      </c>
      <c r="L161" s="3">
        <v>0</v>
      </c>
      <c r="M161" s="3">
        <v>129.16</v>
      </c>
      <c r="N161" s="3">
        <v>46.62</v>
      </c>
      <c r="O161" s="3">
        <v>91.72</v>
      </c>
      <c r="P161" s="3">
        <v>6.24</v>
      </c>
      <c r="Q161" s="3">
        <v>35.28</v>
      </c>
      <c r="R161" s="3">
        <v>0.64</v>
      </c>
      <c r="S161" s="3">
        <v>18</v>
      </c>
      <c r="T161" s="3">
        <v>0.05</v>
      </c>
      <c r="U161" s="3">
        <v>10.33</v>
      </c>
    </row>
    <row r="162" spans="1:21">
      <c r="A162" s="15" t="s">
        <v>186</v>
      </c>
      <c r="B162" s="8" t="s">
        <v>187</v>
      </c>
      <c r="C162" s="22" t="s">
        <v>188</v>
      </c>
      <c r="D162" s="3">
        <v>9.3000000000000007</v>
      </c>
      <c r="E162" s="3">
        <v>7.1</v>
      </c>
      <c r="F162" s="3">
        <v>11.8</v>
      </c>
      <c r="G162" s="3">
        <v>148.6</v>
      </c>
      <c r="H162" s="3">
        <v>0</v>
      </c>
      <c r="I162" s="3">
        <v>0</v>
      </c>
      <c r="J162" s="3">
        <v>0.1</v>
      </c>
      <c r="K162" s="3">
        <v>0</v>
      </c>
      <c r="L162" s="3">
        <v>1.4</v>
      </c>
      <c r="M162" s="3">
        <v>0</v>
      </c>
      <c r="N162" s="3">
        <v>0</v>
      </c>
      <c r="O162" s="3">
        <v>14.7</v>
      </c>
      <c r="P162" s="3">
        <v>18.899999999999999</v>
      </c>
      <c r="Q162" s="3">
        <v>97</v>
      </c>
      <c r="R162" s="3">
        <v>1.7</v>
      </c>
      <c r="S162" s="3">
        <v>0</v>
      </c>
      <c r="T162" s="3">
        <v>0</v>
      </c>
      <c r="U162" s="3">
        <v>0</v>
      </c>
    </row>
    <row r="163" spans="1:21">
      <c r="A163" s="3" t="s">
        <v>61</v>
      </c>
      <c r="B163" s="3" t="s">
        <v>62</v>
      </c>
      <c r="C163" s="3">
        <v>150</v>
      </c>
      <c r="D163" s="3">
        <v>0.1</v>
      </c>
      <c r="E163" s="3">
        <v>0</v>
      </c>
      <c r="F163" s="3">
        <v>6</v>
      </c>
      <c r="G163" s="3">
        <v>24.8</v>
      </c>
      <c r="H163" s="3">
        <v>0</v>
      </c>
      <c r="I163" s="3">
        <v>0</v>
      </c>
      <c r="J163" s="3">
        <v>0.79</v>
      </c>
      <c r="K163" s="3">
        <v>0</v>
      </c>
      <c r="L163" s="3">
        <v>3.96</v>
      </c>
      <c r="M163" s="3">
        <v>1.67</v>
      </c>
      <c r="N163" s="3">
        <v>27.11</v>
      </c>
      <c r="O163" s="3">
        <v>55.85</v>
      </c>
      <c r="P163" s="3">
        <v>1.87</v>
      </c>
      <c r="Q163" s="3">
        <v>3.3</v>
      </c>
      <c r="R163" s="3">
        <v>0.06</v>
      </c>
      <c r="S163" s="3">
        <v>0.33</v>
      </c>
      <c r="T163" s="3">
        <v>7.0000000000000007E-2</v>
      </c>
      <c r="U163" s="3">
        <v>2.81</v>
      </c>
    </row>
    <row r="164" spans="1:21">
      <c r="A164" s="3" t="s">
        <v>32</v>
      </c>
      <c r="B164" s="3" t="s">
        <v>45</v>
      </c>
      <c r="C164" s="3">
        <v>20</v>
      </c>
      <c r="D164" s="3">
        <v>1.3</v>
      </c>
      <c r="E164" s="3">
        <v>0.2</v>
      </c>
      <c r="F164" s="3">
        <v>6.7</v>
      </c>
      <c r="G164" s="3">
        <v>34.200000000000003</v>
      </c>
      <c r="H164" s="3">
        <v>0.04</v>
      </c>
      <c r="I164" s="3">
        <v>0.02</v>
      </c>
      <c r="J164" s="3">
        <v>0</v>
      </c>
      <c r="K164" s="3">
        <v>0</v>
      </c>
      <c r="L164" s="3">
        <v>0</v>
      </c>
      <c r="M164" s="3">
        <v>122</v>
      </c>
      <c r="N164" s="3">
        <v>49</v>
      </c>
      <c r="O164" s="3">
        <v>7</v>
      </c>
      <c r="P164" s="3">
        <v>9.4</v>
      </c>
      <c r="Q164" s="3">
        <v>31.6</v>
      </c>
      <c r="R164" s="3">
        <v>0.78</v>
      </c>
      <c r="S164" s="3">
        <v>0</v>
      </c>
      <c r="T164" s="3">
        <v>6.18</v>
      </c>
      <c r="U164" s="3">
        <v>0</v>
      </c>
    </row>
    <row r="165" spans="1:21">
      <c r="A165" s="3"/>
      <c r="B165" s="2" t="s">
        <v>46</v>
      </c>
      <c r="C165" s="2">
        <v>630</v>
      </c>
      <c r="D165" s="2">
        <f>SUM(D159:D164)</f>
        <v>20.460000000000004</v>
      </c>
      <c r="E165" s="2">
        <f>SUM(E159:E164)</f>
        <v>22.289999999999996</v>
      </c>
      <c r="F165" s="2">
        <f>SUM(F159:F164)</f>
        <v>62.17</v>
      </c>
      <c r="G165" s="2">
        <f>SUM(G159:G164)</f>
        <v>532.4</v>
      </c>
      <c r="H165" s="2">
        <f>SUM(H159:H164)</f>
        <v>0.12</v>
      </c>
      <c r="I165" s="2">
        <f>SUM(I159:I164)</f>
        <v>9.0000000000000011E-2</v>
      </c>
      <c r="J165" s="2">
        <f>SUM(J159:J164)</f>
        <v>488.20000000000005</v>
      </c>
      <c r="K165" s="2">
        <f>SUM(K159:K164)</f>
        <v>0.08</v>
      </c>
      <c r="L165" s="2">
        <f>SUM(L159:L164)</f>
        <v>18.12</v>
      </c>
      <c r="M165" s="2">
        <f>SUM(M159:M164)</f>
        <v>408.34999999999997</v>
      </c>
      <c r="N165" s="2">
        <f>SUM(N159:N164)</f>
        <v>392.73</v>
      </c>
      <c r="O165" s="2">
        <f>SUM(O159:O164)</f>
        <v>216.74999999999997</v>
      </c>
      <c r="P165" s="2">
        <f>SUM(P159:P164)</f>
        <v>60.54</v>
      </c>
      <c r="Q165" s="2">
        <f>SUM(Q159:Q164)</f>
        <v>214.15</v>
      </c>
      <c r="R165" s="2">
        <f>SUM(R159:R164)</f>
        <v>4.16</v>
      </c>
      <c r="S165" s="2">
        <f>SUM(S159:S164)</f>
        <v>42.08</v>
      </c>
      <c r="T165" s="2">
        <f>SUM(T159:T164)</f>
        <v>6.64</v>
      </c>
      <c r="U165" s="2">
        <f>SUM(U159:U164)</f>
        <v>45.88</v>
      </c>
    </row>
    <row r="166" spans="1:21">
      <c r="A166" s="3"/>
      <c r="B166" s="2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>
      <c r="A167" s="3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>
      <c r="A168" s="3"/>
      <c r="B168" s="5" t="s">
        <v>50</v>
      </c>
      <c r="C168" s="5">
        <f>C165+C157+C154</f>
        <v>1130</v>
      </c>
      <c r="D168" s="5">
        <f>D165+D157+D154</f>
        <v>54.06</v>
      </c>
      <c r="E168" s="5">
        <f>E165+E157+E154</f>
        <v>35.049999999999997</v>
      </c>
      <c r="F168" s="5">
        <f>F165+F157+F154</f>
        <v>126.33</v>
      </c>
      <c r="G168" s="5">
        <f>G165+G157+G154</f>
        <v>1038.5</v>
      </c>
      <c r="H168" s="5">
        <f>H165+H157+H154</f>
        <v>0.22999999999999998</v>
      </c>
      <c r="I168" s="5">
        <f>I165+I157+I154</f>
        <v>0.51</v>
      </c>
      <c r="J168" s="5">
        <f>J165+J157+J154</f>
        <v>548.95000000000005</v>
      </c>
      <c r="K168" s="5">
        <f>K165+K157+K154</f>
        <v>0.24</v>
      </c>
      <c r="L168" s="5">
        <f>L165+L157+L154</f>
        <v>19.910000000000004</v>
      </c>
      <c r="M168" s="5">
        <f>M165+M157+M154</f>
        <v>719.31</v>
      </c>
      <c r="N168" s="5">
        <f>N165+N157+N154</f>
        <v>819.71</v>
      </c>
      <c r="O168" s="5">
        <f>O165+O157+O154</f>
        <v>564.6099999999999</v>
      </c>
      <c r="P168" s="5">
        <f>P165+P157+P154</f>
        <v>113.60999999999999</v>
      </c>
      <c r="Q168" s="5">
        <f>Q165+Q157+Q154</f>
        <v>578.98</v>
      </c>
      <c r="R168" s="5">
        <f>R165+R157+R154</f>
        <v>7.69</v>
      </c>
      <c r="S168" s="5">
        <f>S165+S157+S154</f>
        <v>73.94</v>
      </c>
      <c r="T168" s="5">
        <f>T165+T157+T154</f>
        <v>47.570000000000007</v>
      </c>
      <c r="U168" s="5">
        <f>U165+U157+U154</f>
        <v>105.43</v>
      </c>
    </row>
    <row r="169" spans="1:21">
      <c r="A169" s="19"/>
      <c r="B169" s="20"/>
      <c r="C169" s="20"/>
      <c r="D169" s="20"/>
      <c r="E169" s="20"/>
      <c r="F169" s="20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</row>
    <row r="170" spans="1:21" ht="15.75">
      <c r="A170" s="30" t="s">
        <v>160</v>
      </c>
      <c r="B170" s="30"/>
      <c r="C170" s="30"/>
      <c r="D170" s="30"/>
      <c r="E170" s="30"/>
      <c r="F170" s="30"/>
      <c r="G170" s="30"/>
      <c r="H170" s="30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  <c r="T170" s="30"/>
      <c r="U170" s="30"/>
    </row>
    <row r="171" spans="1:21">
      <c r="A171" s="7" t="s">
        <v>0</v>
      </c>
      <c r="B171" s="7" t="s">
        <v>1</v>
      </c>
      <c r="C171" s="7" t="s">
        <v>2</v>
      </c>
      <c r="D171" s="7" t="s">
        <v>3</v>
      </c>
      <c r="E171" s="7" t="s">
        <v>4</v>
      </c>
      <c r="F171" s="7" t="s">
        <v>5</v>
      </c>
      <c r="G171" s="7" t="s">
        <v>6</v>
      </c>
      <c r="H171" s="7" t="s">
        <v>7</v>
      </c>
      <c r="I171" s="7" t="s">
        <v>8</v>
      </c>
      <c r="J171" s="7" t="s">
        <v>9</v>
      </c>
      <c r="K171" s="7" t="s">
        <v>10</v>
      </c>
      <c r="L171" s="7" t="s">
        <v>11</v>
      </c>
      <c r="M171" s="7" t="s">
        <v>12</v>
      </c>
      <c r="N171" s="7" t="s">
        <v>13</v>
      </c>
      <c r="O171" s="7" t="s">
        <v>14</v>
      </c>
      <c r="P171" s="7" t="s">
        <v>15</v>
      </c>
      <c r="Q171" s="7" t="s">
        <v>16</v>
      </c>
      <c r="R171" s="7" t="s">
        <v>17</v>
      </c>
      <c r="S171" s="7" t="s">
        <v>18</v>
      </c>
      <c r="T171" s="7" t="s">
        <v>19</v>
      </c>
      <c r="U171" s="7" t="s">
        <v>20</v>
      </c>
    </row>
    <row r="172" spans="1:21" ht="15.75" customHeight="1">
      <c r="A172" s="7"/>
      <c r="B172" s="7"/>
      <c r="C172" s="7" t="s">
        <v>21</v>
      </c>
      <c r="D172" s="7" t="s">
        <v>21</v>
      </c>
      <c r="E172" s="7" t="s">
        <v>21</v>
      </c>
      <c r="F172" s="7" t="s">
        <v>21</v>
      </c>
      <c r="G172" s="7" t="s">
        <v>22</v>
      </c>
      <c r="H172" s="7" t="s">
        <v>23</v>
      </c>
      <c r="I172" s="7" t="s">
        <v>23</v>
      </c>
      <c r="J172" s="7" t="s">
        <v>24</v>
      </c>
      <c r="K172" s="7" t="s">
        <v>25</v>
      </c>
      <c r="L172" s="7" t="s">
        <v>23</v>
      </c>
      <c r="M172" s="7" t="s">
        <v>23</v>
      </c>
      <c r="N172" s="7" t="s">
        <v>23</v>
      </c>
      <c r="O172" s="7" t="s">
        <v>23</v>
      </c>
      <c r="P172" s="7" t="s">
        <v>23</v>
      </c>
      <c r="Q172" s="7" t="s">
        <v>23</v>
      </c>
      <c r="R172" s="7" t="s">
        <v>23</v>
      </c>
      <c r="S172" s="7" t="s">
        <v>25</v>
      </c>
      <c r="T172" s="7" t="s">
        <v>25</v>
      </c>
      <c r="U172" s="7" t="s">
        <v>25</v>
      </c>
    </row>
    <row r="173" spans="1:21">
      <c r="A173" s="3"/>
      <c r="B173" s="4" t="s">
        <v>98</v>
      </c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>
      <c r="A174" s="3"/>
      <c r="B174" s="2" t="s">
        <v>27</v>
      </c>
      <c r="C174" s="6" t="s">
        <v>149</v>
      </c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>
      <c r="A175" s="3" t="s">
        <v>79</v>
      </c>
      <c r="B175" s="3" t="s">
        <v>80</v>
      </c>
      <c r="C175" s="3">
        <v>180</v>
      </c>
      <c r="D175" s="3">
        <v>9.5</v>
      </c>
      <c r="E175" s="3">
        <v>8.1999999999999993</v>
      </c>
      <c r="F175" s="3">
        <v>34.4</v>
      </c>
      <c r="G175" s="3">
        <v>249.3</v>
      </c>
      <c r="H175" s="3">
        <v>7.0000000000000007E-2</v>
      </c>
      <c r="I175" s="3">
        <v>0.06</v>
      </c>
      <c r="J175" s="3">
        <v>40.39</v>
      </c>
      <c r="K175" s="3">
        <v>0.23</v>
      </c>
      <c r="L175" s="3">
        <v>0.05</v>
      </c>
      <c r="M175" s="3">
        <v>289.07</v>
      </c>
      <c r="N175" s="3">
        <v>68.97</v>
      </c>
      <c r="O175" s="3">
        <v>187.54</v>
      </c>
      <c r="P175" s="3">
        <v>13.05</v>
      </c>
      <c r="Q175" s="3">
        <v>120.39</v>
      </c>
      <c r="R175" s="3">
        <v>0.92</v>
      </c>
      <c r="S175" s="3">
        <v>24.8</v>
      </c>
      <c r="T175" s="3">
        <v>2.34</v>
      </c>
      <c r="U175" s="3">
        <v>12.44</v>
      </c>
    </row>
    <row r="176" spans="1:21">
      <c r="A176" s="3" t="s">
        <v>54</v>
      </c>
      <c r="B176" s="3" t="s">
        <v>55</v>
      </c>
      <c r="C176" s="3">
        <v>150</v>
      </c>
      <c r="D176" s="3">
        <v>2.6</v>
      </c>
      <c r="E176" s="3">
        <v>1.9</v>
      </c>
      <c r="F176" s="3">
        <v>8.3000000000000007</v>
      </c>
      <c r="G176" s="3">
        <v>60.8</v>
      </c>
      <c r="H176" s="3">
        <v>0.02</v>
      </c>
      <c r="I176" s="3">
        <v>0.09</v>
      </c>
      <c r="J176" s="3">
        <v>9.94</v>
      </c>
      <c r="K176" s="3">
        <v>0</v>
      </c>
      <c r="L176" s="3">
        <v>0.39</v>
      </c>
      <c r="M176" s="3">
        <v>28.76</v>
      </c>
      <c r="N176" s="3">
        <v>119.2</v>
      </c>
      <c r="O176" s="3">
        <v>107.24</v>
      </c>
      <c r="P176" s="3">
        <v>17.45</v>
      </c>
      <c r="Q176" s="3">
        <v>71.55</v>
      </c>
      <c r="R176" s="3">
        <v>0.51</v>
      </c>
      <c r="S176" s="3">
        <v>6.75</v>
      </c>
      <c r="T176" s="3">
        <v>1.32</v>
      </c>
      <c r="U176" s="3">
        <v>20.51</v>
      </c>
    </row>
    <row r="177" spans="1:21">
      <c r="A177" s="3" t="s">
        <v>32</v>
      </c>
      <c r="B177" s="3" t="s">
        <v>33</v>
      </c>
      <c r="C177" s="3">
        <v>20</v>
      </c>
      <c r="D177" s="3">
        <v>1.6</v>
      </c>
      <c r="E177" s="3">
        <v>0.2</v>
      </c>
      <c r="F177" s="3">
        <v>9.8000000000000007</v>
      </c>
      <c r="G177" s="3">
        <v>47.5</v>
      </c>
      <c r="H177" s="3">
        <v>0.03</v>
      </c>
      <c r="I177" s="3">
        <v>0.01</v>
      </c>
      <c r="J177" s="3">
        <v>0</v>
      </c>
      <c r="K177" s="3">
        <v>0</v>
      </c>
      <c r="L177" s="3">
        <v>0</v>
      </c>
      <c r="M177" s="3">
        <v>88.6</v>
      </c>
      <c r="N177" s="3">
        <v>27.2</v>
      </c>
      <c r="O177" s="3">
        <v>4.5999999999999996</v>
      </c>
      <c r="P177" s="3">
        <v>6.8</v>
      </c>
      <c r="Q177" s="3">
        <v>17.8</v>
      </c>
      <c r="R177" s="3">
        <v>0.4</v>
      </c>
      <c r="S177" s="3">
        <v>0.64</v>
      </c>
      <c r="T177" s="3">
        <v>1.2</v>
      </c>
      <c r="U177" s="3">
        <v>2.9</v>
      </c>
    </row>
    <row r="178" spans="1:21">
      <c r="A178" s="3"/>
      <c r="B178" s="2" t="s">
        <v>34</v>
      </c>
      <c r="C178" s="2">
        <f>SUM(C175:C177)</f>
        <v>350</v>
      </c>
      <c r="D178" s="2">
        <f>SUM(D175:D177)</f>
        <v>13.7</v>
      </c>
      <c r="E178" s="2">
        <f>SUM(E175:E177)</f>
        <v>10.299999999999999</v>
      </c>
      <c r="F178" s="2">
        <f>SUM(F175:F177)</f>
        <v>52.5</v>
      </c>
      <c r="G178" s="2">
        <f>SUM(G175:G177)</f>
        <v>357.6</v>
      </c>
      <c r="H178" s="2">
        <f>SUM(H175:H177)</f>
        <v>0.12000000000000001</v>
      </c>
      <c r="I178" s="2">
        <f>SUM(I175:I177)</f>
        <v>0.16</v>
      </c>
      <c r="J178" s="2">
        <f>SUM(J175:J177)</f>
        <v>50.33</v>
      </c>
      <c r="K178" s="2">
        <f>SUM(K175:K177)</f>
        <v>0.23</v>
      </c>
      <c r="L178" s="2">
        <f>SUM(L175:L177)</f>
        <v>0.44</v>
      </c>
      <c r="M178" s="2">
        <f>SUM(M175:M177)</f>
        <v>406.42999999999995</v>
      </c>
      <c r="N178" s="2">
        <f>SUM(N175:N177)</f>
        <v>215.37</v>
      </c>
      <c r="O178" s="2">
        <f>SUM(O175:O177)</f>
        <v>299.38</v>
      </c>
      <c r="P178" s="2">
        <f>SUM(P175:P177)</f>
        <v>37.299999999999997</v>
      </c>
      <c r="Q178" s="2">
        <f>SUM(Q175:Q177)</f>
        <v>209.74</v>
      </c>
      <c r="R178" s="2">
        <f>SUM(R175:R177)</f>
        <v>1.83</v>
      </c>
      <c r="S178" s="2">
        <f>SUM(S175:S177)</f>
        <v>32.19</v>
      </c>
      <c r="T178" s="2">
        <f>SUM(T175:T177)</f>
        <v>4.8600000000000003</v>
      </c>
      <c r="U178" s="2">
        <f>SUM(U175:U177)</f>
        <v>35.85</v>
      </c>
    </row>
    <row r="179" spans="1:21">
      <c r="A179" s="3"/>
      <c r="B179" s="2" t="s">
        <v>35</v>
      </c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>
      <c r="A180" s="3" t="s">
        <v>32</v>
      </c>
      <c r="B180" s="3" t="s">
        <v>65</v>
      </c>
      <c r="C180" s="3">
        <v>160</v>
      </c>
      <c r="D180" s="3">
        <v>0.8</v>
      </c>
      <c r="E180" s="3">
        <v>0.16</v>
      </c>
      <c r="F180" s="3">
        <v>16.16</v>
      </c>
      <c r="G180" s="3">
        <v>69.3</v>
      </c>
      <c r="H180" s="3">
        <v>0.01</v>
      </c>
      <c r="I180" s="3">
        <v>0.01</v>
      </c>
      <c r="J180" s="3">
        <v>0</v>
      </c>
      <c r="K180" s="3">
        <v>0</v>
      </c>
      <c r="L180" s="3">
        <v>1.28</v>
      </c>
      <c r="M180" s="3">
        <v>7.3</v>
      </c>
      <c r="N180" s="3">
        <v>159.36000000000001</v>
      </c>
      <c r="O180" s="3">
        <v>9.86</v>
      </c>
      <c r="P180" s="3">
        <v>5.57</v>
      </c>
      <c r="Q180" s="3">
        <v>9.74</v>
      </c>
      <c r="R180" s="3">
        <v>1.95</v>
      </c>
      <c r="S180" s="3">
        <v>0</v>
      </c>
      <c r="T180" s="3">
        <v>0</v>
      </c>
      <c r="U180" s="3">
        <v>0</v>
      </c>
    </row>
    <row r="181" spans="1:21">
      <c r="A181" s="3"/>
      <c r="B181" s="2" t="s">
        <v>37</v>
      </c>
      <c r="C181" s="2">
        <f>C180</f>
        <v>160</v>
      </c>
      <c r="D181" s="2">
        <f t="shared" ref="D181:U181" si="22">D180</f>
        <v>0.8</v>
      </c>
      <c r="E181" s="2">
        <f t="shared" si="22"/>
        <v>0.16</v>
      </c>
      <c r="F181" s="2">
        <f t="shared" si="22"/>
        <v>16.16</v>
      </c>
      <c r="G181" s="2">
        <f t="shared" si="22"/>
        <v>69.3</v>
      </c>
      <c r="H181" s="2">
        <f t="shared" si="22"/>
        <v>0.01</v>
      </c>
      <c r="I181" s="2">
        <f t="shared" si="22"/>
        <v>0.01</v>
      </c>
      <c r="J181" s="2">
        <f t="shared" si="22"/>
        <v>0</v>
      </c>
      <c r="K181" s="2">
        <f t="shared" si="22"/>
        <v>0</v>
      </c>
      <c r="L181" s="2">
        <f t="shared" si="22"/>
        <v>1.28</v>
      </c>
      <c r="M181" s="2">
        <f t="shared" si="22"/>
        <v>7.3</v>
      </c>
      <c r="N181" s="2">
        <f t="shared" si="22"/>
        <v>159.36000000000001</v>
      </c>
      <c r="O181" s="2">
        <f t="shared" si="22"/>
        <v>9.86</v>
      </c>
      <c r="P181" s="2">
        <f t="shared" si="22"/>
        <v>5.57</v>
      </c>
      <c r="Q181" s="2">
        <f t="shared" si="22"/>
        <v>9.74</v>
      </c>
      <c r="R181" s="2">
        <f t="shared" si="22"/>
        <v>1.95</v>
      </c>
      <c r="S181" s="2">
        <f t="shared" si="22"/>
        <v>0</v>
      </c>
      <c r="T181" s="2">
        <f t="shared" si="22"/>
        <v>0</v>
      </c>
      <c r="U181" s="2">
        <f t="shared" si="22"/>
        <v>0</v>
      </c>
    </row>
    <row r="182" spans="1:21">
      <c r="A182" s="3"/>
      <c r="B182" s="2" t="s">
        <v>38</v>
      </c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30">
      <c r="A183" s="3" t="s">
        <v>150</v>
      </c>
      <c r="B183" s="15" t="s">
        <v>151</v>
      </c>
      <c r="C183" s="3">
        <v>50</v>
      </c>
      <c r="D183" s="3">
        <v>0.67</v>
      </c>
      <c r="E183" s="3">
        <v>2.2400000000000002</v>
      </c>
      <c r="F183" s="3">
        <v>3.8</v>
      </c>
      <c r="G183" s="3">
        <v>38.1</v>
      </c>
      <c r="H183" s="3">
        <v>0.01</v>
      </c>
      <c r="I183" s="3">
        <v>0.02</v>
      </c>
      <c r="J183" s="3">
        <v>0.56999999999999995</v>
      </c>
      <c r="K183" s="3">
        <v>0</v>
      </c>
      <c r="L183" s="3">
        <v>2</v>
      </c>
      <c r="M183" s="3">
        <v>66</v>
      </c>
      <c r="N183" s="3">
        <v>114</v>
      </c>
      <c r="O183" s="3">
        <v>16</v>
      </c>
      <c r="P183" s="3">
        <v>9</v>
      </c>
      <c r="Q183" s="3">
        <v>18</v>
      </c>
      <c r="R183" s="3">
        <v>0.6</v>
      </c>
      <c r="S183" s="3">
        <v>10</v>
      </c>
      <c r="T183" s="3">
        <v>0.3</v>
      </c>
      <c r="U183" s="3">
        <v>9.5</v>
      </c>
    </row>
    <row r="184" spans="1:21">
      <c r="A184" s="3" t="s">
        <v>99</v>
      </c>
      <c r="B184" s="3" t="s">
        <v>100</v>
      </c>
      <c r="C184" s="3">
        <v>200</v>
      </c>
      <c r="D184" s="3">
        <v>4.8</v>
      </c>
      <c r="E184" s="3">
        <v>5.8</v>
      </c>
      <c r="F184" s="3">
        <v>13.6</v>
      </c>
      <c r="G184" s="3">
        <v>125.5</v>
      </c>
      <c r="H184" s="3">
        <v>0.06</v>
      </c>
      <c r="I184" s="3">
        <v>0.05</v>
      </c>
      <c r="J184" s="3">
        <v>103.93</v>
      </c>
      <c r="K184" s="3">
        <v>0</v>
      </c>
      <c r="L184" s="3">
        <v>5.54</v>
      </c>
      <c r="M184" s="3">
        <v>196.79</v>
      </c>
      <c r="N184" s="3">
        <v>334.95</v>
      </c>
      <c r="O184" s="3">
        <v>21.08</v>
      </c>
      <c r="P184" s="3">
        <v>19.71</v>
      </c>
      <c r="Q184" s="3">
        <v>51.39</v>
      </c>
      <c r="R184" s="3">
        <v>0.71</v>
      </c>
      <c r="S184" s="3">
        <v>16.600000000000001</v>
      </c>
      <c r="T184" s="3">
        <v>0.75</v>
      </c>
      <c r="U184" s="3">
        <v>28.28</v>
      </c>
    </row>
    <row r="185" spans="1:21">
      <c r="A185" s="3" t="s">
        <v>101</v>
      </c>
      <c r="B185" s="3" t="s">
        <v>102</v>
      </c>
      <c r="C185" s="3">
        <v>150</v>
      </c>
      <c r="D185" s="3">
        <v>17.7</v>
      </c>
      <c r="E185" s="3">
        <v>18</v>
      </c>
      <c r="F185" s="3">
        <v>19.8</v>
      </c>
      <c r="G185" s="3">
        <v>312.2</v>
      </c>
      <c r="H185" s="3">
        <v>0.15</v>
      </c>
      <c r="I185" s="3">
        <v>0.19</v>
      </c>
      <c r="J185" s="3">
        <v>36.29</v>
      </c>
      <c r="K185" s="3">
        <v>0.14000000000000001</v>
      </c>
      <c r="L185" s="3">
        <v>9.9</v>
      </c>
      <c r="M185" s="3">
        <v>279.43</v>
      </c>
      <c r="N185" s="3">
        <v>818.72</v>
      </c>
      <c r="O185" s="3">
        <v>22.83</v>
      </c>
      <c r="P185" s="3">
        <v>42.22</v>
      </c>
      <c r="Q185" s="3">
        <v>209</v>
      </c>
      <c r="R185" s="3">
        <v>3.1</v>
      </c>
      <c r="S185" s="3">
        <v>42.84</v>
      </c>
      <c r="T185" s="3">
        <v>1.67</v>
      </c>
      <c r="U185" s="3">
        <v>91.91</v>
      </c>
    </row>
    <row r="186" spans="1:21">
      <c r="A186" s="3" t="s">
        <v>42</v>
      </c>
      <c r="B186" s="3" t="s">
        <v>43</v>
      </c>
      <c r="C186" s="3">
        <v>150</v>
      </c>
      <c r="D186" s="3">
        <v>0.4</v>
      </c>
      <c r="E186" s="3">
        <v>0</v>
      </c>
      <c r="F186" s="3">
        <v>14.8</v>
      </c>
      <c r="G186" s="3">
        <v>60.7</v>
      </c>
      <c r="H186" s="3">
        <v>0</v>
      </c>
      <c r="I186" s="3">
        <v>0</v>
      </c>
      <c r="J186" s="3">
        <v>11.25</v>
      </c>
      <c r="K186" s="3">
        <v>0</v>
      </c>
      <c r="L186" s="3">
        <v>0.02</v>
      </c>
      <c r="M186" s="3">
        <v>0.04</v>
      </c>
      <c r="N186" s="3">
        <v>0.13</v>
      </c>
      <c r="O186" s="3">
        <v>81.06</v>
      </c>
      <c r="P186" s="3">
        <v>1.58</v>
      </c>
      <c r="Q186" s="3">
        <v>3.23</v>
      </c>
      <c r="R186" s="3">
        <v>0.06</v>
      </c>
      <c r="S186" s="3">
        <v>0</v>
      </c>
      <c r="T186" s="3">
        <v>0</v>
      </c>
      <c r="U186" s="3">
        <v>0</v>
      </c>
    </row>
    <row r="187" spans="1:21">
      <c r="A187" s="3" t="s">
        <v>32</v>
      </c>
      <c r="B187" s="3" t="s">
        <v>44</v>
      </c>
      <c r="C187" s="3">
        <v>20</v>
      </c>
      <c r="D187" s="3">
        <v>1.5</v>
      </c>
      <c r="E187" s="3">
        <v>0.2</v>
      </c>
      <c r="F187" s="3">
        <v>9.8000000000000007</v>
      </c>
      <c r="G187" s="3">
        <v>46.9</v>
      </c>
      <c r="H187" s="3">
        <v>0.02</v>
      </c>
      <c r="I187" s="3">
        <v>0.01</v>
      </c>
      <c r="J187" s="3">
        <v>0</v>
      </c>
      <c r="K187" s="3">
        <v>0</v>
      </c>
      <c r="L187" s="3">
        <v>0</v>
      </c>
      <c r="M187" s="3">
        <v>99.8</v>
      </c>
      <c r="N187" s="3">
        <v>18.600000000000001</v>
      </c>
      <c r="O187" s="3">
        <v>4</v>
      </c>
      <c r="P187" s="3">
        <v>2.8</v>
      </c>
      <c r="Q187" s="3">
        <v>13</v>
      </c>
      <c r="R187" s="3">
        <v>0.22</v>
      </c>
      <c r="S187" s="3">
        <v>0.64</v>
      </c>
      <c r="T187" s="3">
        <v>1.2</v>
      </c>
      <c r="U187" s="3">
        <v>2.9</v>
      </c>
    </row>
    <row r="188" spans="1:21">
      <c r="A188" s="3" t="s">
        <v>32</v>
      </c>
      <c r="B188" s="3" t="s">
        <v>45</v>
      </c>
      <c r="C188" s="3">
        <v>20</v>
      </c>
      <c r="D188" s="3">
        <v>1.3</v>
      </c>
      <c r="E188" s="3">
        <v>0.2</v>
      </c>
      <c r="F188" s="3">
        <v>6.7</v>
      </c>
      <c r="G188" s="3">
        <v>34.200000000000003</v>
      </c>
      <c r="H188" s="3">
        <v>0.04</v>
      </c>
      <c r="I188" s="3">
        <v>0.02</v>
      </c>
      <c r="J188" s="3">
        <v>0</v>
      </c>
      <c r="K188" s="3">
        <v>0</v>
      </c>
      <c r="L188" s="3">
        <v>0</v>
      </c>
      <c r="M188" s="3">
        <v>122</v>
      </c>
      <c r="N188" s="3">
        <v>49</v>
      </c>
      <c r="O188" s="3">
        <v>7</v>
      </c>
      <c r="P188" s="3">
        <v>9.4</v>
      </c>
      <c r="Q188" s="3">
        <v>31.6</v>
      </c>
      <c r="R188" s="3">
        <v>0.78</v>
      </c>
      <c r="S188" s="3">
        <v>0</v>
      </c>
      <c r="T188" s="3">
        <v>6.18</v>
      </c>
      <c r="U188" s="3">
        <v>0</v>
      </c>
    </row>
    <row r="189" spans="1:21">
      <c r="A189" s="3"/>
      <c r="B189" s="2" t="s">
        <v>46</v>
      </c>
      <c r="C189" s="2">
        <f>SUM(C183:C188)</f>
        <v>590</v>
      </c>
      <c r="D189" s="2">
        <f t="shared" ref="D189:U189" si="23">SUM(D183:D188)</f>
        <v>26.369999999999997</v>
      </c>
      <c r="E189" s="2">
        <f t="shared" si="23"/>
        <v>26.439999999999998</v>
      </c>
      <c r="F189" s="2">
        <f t="shared" si="23"/>
        <v>68.5</v>
      </c>
      <c r="G189" s="2">
        <f t="shared" si="23"/>
        <v>617.6</v>
      </c>
      <c r="H189" s="2">
        <f t="shared" si="23"/>
        <v>0.27999999999999997</v>
      </c>
      <c r="I189" s="2">
        <f t="shared" si="23"/>
        <v>0.29000000000000004</v>
      </c>
      <c r="J189" s="2">
        <f t="shared" si="23"/>
        <v>152.04</v>
      </c>
      <c r="K189" s="2">
        <f t="shared" si="23"/>
        <v>0.14000000000000001</v>
      </c>
      <c r="L189" s="2">
        <f t="shared" si="23"/>
        <v>17.46</v>
      </c>
      <c r="M189" s="2">
        <f t="shared" si="23"/>
        <v>764.06</v>
      </c>
      <c r="N189" s="2">
        <f t="shared" si="23"/>
        <v>1335.4</v>
      </c>
      <c r="O189" s="2">
        <f t="shared" si="23"/>
        <v>151.97</v>
      </c>
      <c r="P189" s="2">
        <f t="shared" si="23"/>
        <v>84.710000000000008</v>
      </c>
      <c r="Q189" s="2">
        <f t="shared" si="23"/>
        <v>326.22000000000003</v>
      </c>
      <c r="R189" s="2">
        <f t="shared" si="23"/>
        <v>5.47</v>
      </c>
      <c r="S189" s="2">
        <f t="shared" si="23"/>
        <v>70.08</v>
      </c>
      <c r="T189" s="2">
        <f t="shared" si="23"/>
        <v>10.1</v>
      </c>
      <c r="U189" s="2">
        <f t="shared" si="23"/>
        <v>132.59</v>
      </c>
    </row>
    <row r="190" spans="1:21">
      <c r="A190" s="3"/>
      <c r="B190" s="2" t="s">
        <v>47</v>
      </c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4.25" customHeight="1">
      <c r="A191" s="3" t="s">
        <v>85</v>
      </c>
      <c r="B191" s="3" t="s">
        <v>86</v>
      </c>
      <c r="C191" s="3">
        <v>150</v>
      </c>
      <c r="D191" s="3">
        <v>0.1</v>
      </c>
      <c r="E191" s="3">
        <v>0</v>
      </c>
      <c r="F191" s="3">
        <v>4.8</v>
      </c>
      <c r="G191" s="3">
        <v>19.600000000000001</v>
      </c>
      <c r="H191" s="3">
        <v>0</v>
      </c>
      <c r="I191" s="3">
        <v>0</v>
      </c>
      <c r="J191" s="3">
        <v>0.11</v>
      </c>
      <c r="K191" s="3">
        <v>0</v>
      </c>
      <c r="L191" s="3">
        <v>0.02</v>
      </c>
      <c r="M191" s="3">
        <v>0.27</v>
      </c>
      <c r="N191" s="3">
        <v>7.85</v>
      </c>
      <c r="O191" s="3">
        <v>47.93</v>
      </c>
      <c r="P191" s="3">
        <v>1.44</v>
      </c>
      <c r="Q191" s="3">
        <v>2.69</v>
      </c>
      <c r="R191" s="3">
        <v>0.28000000000000003</v>
      </c>
      <c r="S191" s="3">
        <v>0</v>
      </c>
      <c r="T191" s="3">
        <v>0</v>
      </c>
      <c r="U191" s="3">
        <v>0</v>
      </c>
    </row>
    <row r="192" spans="1:21">
      <c r="A192" s="3" t="s">
        <v>63</v>
      </c>
      <c r="B192" s="3" t="s">
        <v>64</v>
      </c>
      <c r="C192" s="3">
        <v>50</v>
      </c>
      <c r="D192" s="3">
        <v>3.9</v>
      </c>
      <c r="E192" s="3">
        <v>3.4</v>
      </c>
      <c r="F192" s="3">
        <v>25.4</v>
      </c>
      <c r="G192" s="3">
        <v>147.4</v>
      </c>
      <c r="H192" s="3">
        <v>0.05</v>
      </c>
      <c r="I192" s="3">
        <v>0.03</v>
      </c>
      <c r="J192" s="3">
        <v>15.93</v>
      </c>
      <c r="K192" s="3">
        <v>0.12</v>
      </c>
      <c r="L192" s="3">
        <v>0</v>
      </c>
      <c r="M192" s="3">
        <v>200.57</v>
      </c>
      <c r="N192" s="3">
        <v>42.12</v>
      </c>
      <c r="O192" s="3">
        <v>14.69</v>
      </c>
      <c r="P192" s="3">
        <v>5.43</v>
      </c>
      <c r="Q192" s="3">
        <v>34.11</v>
      </c>
      <c r="R192" s="3">
        <v>0.47</v>
      </c>
      <c r="S192" s="3">
        <v>27.8</v>
      </c>
      <c r="T192" s="3">
        <v>2.63</v>
      </c>
      <c r="U192" s="3">
        <v>9.19</v>
      </c>
    </row>
    <row r="193" spans="1:21">
      <c r="A193" s="3"/>
      <c r="B193" s="2" t="s">
        <v>49</v>
      </c>
      <c r="C193" s="2">
        <f t="shared" ref="C193:U193" si="24">SUM(C191:C192)</f>
        <v>200</v>
      </c>
      <c r="D193" s="2">
        <f t="shared" si="24"/>
        <v>4</v>
      </c>
      <c r="E193" s="2">
        <f t="shared" si="24"/>
        <v>3.4</v>
      </c>
      <c r="F193" s="2">
        <f t="shared" si="24"/>
        <v>30.2</v>
      </c>
      <c r="G193" s="2">
        <f t="shared" si="24"/>
        <v>167</v>
      </c>
      <c r="H193" s="2">
        <f t="shared" si="24"/>
        <v>0.05</v>
      </c>
      <c r="I193" s="2">
        <f t="shared" si="24"/>
        <v>0.03</v>
      </c>
      <c r="J193" s="2">
        <f t="shared" si="24"/>
        <v>16.04</v>
      </c>
      <c r="K193" s="2">
        <f t="shared" si="24"/>
        <v>0.12</v>
      </c>
      <c r="L193" s="2">
        <f t="shared" si="24"/>
        <v>0.02</v>
      </c>
      <c r="M193" s="2">
        <f t="shared" si="24"/>
        <v>200.84</v>
      </c>
      <c r="N193" s="2">
        <f t="shared" si="24"/>
        <v>49.97</v>
      </c>
      <c r="O193" s="2">
        <f t="shared" si="24"/>
        <v>62.62</v>
      </c>
      <c r="P193" s="2">
        <f t="shared" si="24"/>
        <v>6.8699999999999992</v>
      </c>
      <c r="Q193" s="2">
        <f t="shared" si="24"/>
        <v>36.799999999999997</v>
      </c>
      <c r="R193" s="2">
        <f t="shared" si="24"/>
        <v>0.75</v>
      </c>
      <c r="S193" s="2">
        <f t="shared" si="24"/>
        <v>27.8</v>
      </c>
      <c r="T193" s="2">
        <f t="shared" si="24"/>
        <v>2.63</v>
      </c>
      <c r="U193" s="2">
        <f t="shared" si="24"/>
        <v>9.19</v>
      </c>
    </row>
    <row r="194" spans="1:21">
      <c r="A194" s="3"/>
      <c r="B194" s="5" t="s">
        <v>50</v>
      </c>
      <c r="C194" s="5">
        <f t="shared" ref="C194:U194" si="25">C178+C181+C189+C193</f>
        <v>1300</v>
      </c>
      <c r="D194" s="5">
        <f t="shared" si="25"/>
        <v>44.87</v>
      </c>
      <c r="E194" s="5">
        <f t="shared" si="25"/>
        <v>40.299999999999997</v>
      </c>
      <c r="F194" s="5">
        <f t="shared" si="25"/>
        <v>167.35999999999999</v>
      </c>
      <c r="G194" s="5">
        <f t="shared" si="25"/>
        <v>1211.5</v>
      </c>
      <c r="H194" s="5">
        <f t="shared" si="25"/>
        <v>0.45999999999999996</v>
      </c>
      <c r="I194" s="5">
        <f t="shared" si="25"/>
        <v>0.4900000000000001</v>
      </c>
      <c r="J194" s="5">
        <f t="shared" si="25"/>
        <v>218.41</v>
      </c>
      <c r="K194" s="5">
        <f t="shared" si="25"/>
        <v>0.49</v>
      </c>
      <c r="L194" s="5">
        <f t="shared" si="25"/>
        <v>19.2</v>
      </c>
      <c r="M194" s="5">
        <f t="shared" si="25"/>
        <v>1378.6299999999999</v>
      </c>
      <c r="N194" s="5">
        <f t="shared" si="25"/>
        <v>1760.1000000000001</v>
      </c>
      <c r="O194" s="5">
        <f t="shared" si="25"/>
        <v>523.83000000000004</v>
      </c>
      <c r="P194" s="5">
        <f t="shared" si="25"/>
        <v>134.45000000000002</v>
      </c>
      <c r="Q194" s="5">
        <f t="shared" si="25"/>
        <v>582.5</v>
      </c>
      <c r="R194" s="5">
        <f t="shared" si="25"/>
        <v>10</v>
      </c>
      <c r="S194" s="5">
        <f t="shared" si="25"/>
        <v>130.07</v>
      </c>
      <c r="T194" s="5">
        <f t="shared" si="25"/>
        <v>17.59</v>
      </c>
      <c r="U194" s="5">
        <f t="shared" si="25"/>
        <v>177.63</v>
      </c>
    </row>
    <row r="196" spans="1:21" ht="15.75">
      <c r="A196" s="30" t="s">
        <v>161</v>
      </c>
      <c r="B196" s="30"/>
      <c r="C196" s="30"/>
      <c r="D196" s="30"/>
      <c r="E196" s="30"/>
      <c r="F196" s="30"/>
      <c r="G196" s="30"/>
      <c r="H196" s="30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  <c r="T196" s="30"/>
      <c r="U196" s="30"/>
    </row>
    <row r="197" spans="1:21">
      <c r="A197" s="7" t="s">
        <v>0</v>
      </c>
      <c r="B197" s="7" t="s">
        <v>1</v>
      </c>
      <c r="C197" s="7" t="s">
        <v>2</v>
      </c>
      <c r="D197" s="7" t="s">
        <v>3</v>
      </c>
      <c r="E197" s="7" t="s">
        <v>4</v>
      </c>
      <c r="F197" s="7" t="s">
        <v>5</v>
      </c>
      <c r="G197" s="7" t="s">
        <v>6</v>
      </c>
      <c r="H197" s="7" t="s">
        <v>7</v>
      </c>
      <c r="I197" s="7" t="s">
        <v>8</v>
      </c>
      <c r="J197" s="7" t="s">
        <v>9</v>
      </c>
      <c r="K197" s="7" t="s">
        <v>10</v>
      </c>
      <c r="L197" s="7" t="s">
        <v>11</v>
      </c>
      <c r="M197" s="7" t="s">
        <v>12</v>
      </c>
      <c r="N197" s="7" t="s">
        <v>13</v>
      </c>
      <c r="O197" s="7" t="s">
        <v>14</v>
      </c>
      <c r="P197" s="7" t="s">
        <v>15</v>
      </c>
      <c r="Q197" s="7" t="s">
        <v>16</v>
      </c>
      <c r="R197" s="7" t="s">
        <v>17</v>
      </c>
      <c r="S197" s="7" t="s">
        <v>18</v>
      </c>
      <c r="T197" s="7" t="s">
        <v>19</v>
      </c>
      <c r="U197" s="7" t="s">
        <v>20</v>
      </c>
    </row>
    <row r="198" spans="1:21">
      <c r="A198" s="7"/>
      <c r="B198" s="7"/>
      <c r="C198" s="7" t="s">
        <v>21</v>
      </c>
      <c r="D198" s="7" t="s">
        <v>21</v>
      </c>
      <c r="E198" s="7" t="s">
        <v>21</v>
      </c>
      <c r="F198" s="7" t="s">
        <v>21</v>
      </c>
      <c r="G198" s="7" t="s">
        <v>22</v>
      </c>
      <c r="H198" s="7" t="s">
        <v>23</v>
      </c>
      <c r="I198" s="7" t="s">
        <v>23</v>
      </c>
      <c r="J198" s="7" t="s">
        <v>24</v>
      </c>
      <c r="K198" s="7" t="s">
        <v>25</v>
      </c>
      <c r="L198" s="7" t="s">
        <v>23</v>
      </c>
      <c r="M198" s="7" t="s">
        <v>23</v>
      </c>
      <c r="N198" s="7" t="s">
        <v>23</v>
      </c>
      <c r="O198" s="7" t="s">
        <v>23</v>
      </c>
      <c r="P198" s="7" t="s">
        <v>23</v>
      </c>
      <c r="Q198" s="7" t="s">
        <v>23</v>
      </c>
      <c r="R198" s="7" t="s">
        <v>23</v>
      </c>
      <c r="S198" s="7" t="s">
        <v>25</v>
      </c>
      <c r="T198" s="7" t="s">
        <v>25</v>
      </c>
      <c r="U198" s="7" t="s">
        <v>25</v>
      </c>
    </row>
    <row r="199" spans="1:21">
      <c r="A199" s="3"/>
      <c r="B199" s="4" t="s">
        <v>103</v>
      </c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8" customHeight="1">
      <c r="A200" s="3"/>
      <c r="B200" s="2" t="s">
        <v>27</v>
      </c>
      <c r="C200" s="6" t="s">
        <v>149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>
      <c r="A201" s="8" t="s">
        <v>173</v>
      </c>
      <c r="B201" s="8" t="s">
        <v>174</v>
      </c>
      <c r="C201" s="8">
        <v>150</v>
      </c>
      <c r="D201" s="3">
        <v>29.66</v>
      </c>
      <c r="E201" s="23">
        <v>12.58</v>
      </c>
      <c r="F201" s="3">
        <v>21.65</v>
      </c>
      <c r="G201" s="3">
        <v>301.2</v>
      </c>
      <c r="H201" s="3">
        <v>0.06</v>
      </c>
      <c r="I201" s="3">
        <v>0.3</v>
      </c>
      <c r="J201" s="3">
        <v>51.11</v>
      </c>
      <c r="K201" s="3">
        <v>0.16</v>
      </c>
      <c r="L201" s="3">
        <v>0</v>
      </c>
      <c r="M201" s="3">
        <v>181</v>
      </c>
      <c r="N201" s="3">
        <v>159</v>
      </c>
      <c r="O201" s="3">
        <v>223</v>
      </c>
      <c r="P201" s="3">
        <v>32</v>
      </c>
      <c r="Q201" s="3">
        <v>291</v>
      </c>
      <c r="R201" s="3">
        <v>0.8</v>
      </c>
      <c r="S201" s="3">
        <v>28.82</v>
      </c>
      <c r="T201" s="3">
        <v>39</v>
      </c>
      <c r="U201" s="3">
        <v>49.63</v>
      </c>
    </row>
    <row r="202" spans="1:21">
      <c r="A202" s="8" t="s">
        <v>32</v>
      </c>
      <c r="B202" s="8" t="s">
        <v>175</v>
      </c>
      <c r="C202" s="22">
        <v>20</v>
      </c>
      <c r="D202" s="3">
        <v>1.44</v>
      </c>
      <c r="E202" s="3">
        <v>1.7</v>
      </c>
      <c r="F202" s="3">
        <v>11.1</v>
      </c>
      <c r="G202" s="3">
        <v>65.5</v>
      </c>
      <c r="H202" s="3">
        <v>0.01</v>
      </c>
      <c r="I202" s="3">
        <v>0.06</v>
      </c>
      <c r="J202" s="3">
        <v>5.64</v>
      </c>
      <c r="K202" s="3">
        <v>0</v>
      </c>
      <c r="L202" s="3">
        <v>0</v>
      </c>
      <c r="M202" s="3">
        <v>20</v>
      </c>
      <c r="N202" s="3">
        <v>61</v>
      </c>
      <c r="O202" s="3">
        <v>54</v>
      </c>
      <c r="P202" s="3">
        <v>6</v>
      </c>
      <c r="Q202" s="3">
        <v>38</v>
      </c>
      <c r="R202" s="3">
        <v>0</v>
      </c>
      <c r="S202" s="3">
        <v>1.4</v>
      </c>
      <c r="T202" s="3">
        <v>0.5</v>
      </c>
      <c r="U202" s="3">
        <v>7</v>
      </c>
    </row>
    <row r="203" spans="1:21">
      <c r="A203" s="3" t="s">
        <v>30</v>
      </c>
      <c r="B203" s="3" t="s">
        <v>31</v>
      </c>
      <c r="C203" s="3">
        <v>150</v>
      </c>
      <c r="D203" s="3">
        <v>1.1000000000000001</v>
      </c>
      <c r="E203" s="3">
        <v>0.8</v>
      </c>
      <c r="F203" s="3">
        <v>6.4</v>
      </c>
      <c r="G203" s="3">
        <v>37.700000000000003</v>
      </c>
      <c r="H203" s="3">
        <v>0.01</v>
      </c>
      <c r="I203" s="3">
        <v>0.05</v>
      </c>
      <c r="J203" s="3">
        <v>5.0599999999999996</v>
      </c>
      <c r="K203" s="3">
        <v>0</v>
      </c>
      <c r="L203" s="3">
        <v>0.21</v>
      </c>
      <c r="M203" s="3">
        <v>14.52</v>
      </c>
      <c r="N203" s="3">
        <v>53.29</v>
      </c>
      <c r="O203" s="3">
        <v>75.98</v>
      </c>
      <c r="P203" s="3">
        <v>6</v>
      </c>
      <c r="Q203" s="3">
        <v>32.049999999999997</v>
      </c>
      <c r="R203" s="3">
        <v>0.31</v>
      </c>
      <c r="S203" s="3">
        <v>3.38</v>
      </c>
      <c r="T203" s="3">
        <v>0.66</v>
      </c>
      <c r="U203" s="3">
        <v>7.5</v>
      </c>
    </row>
    <row r="204" spans="1:21">
      <c r="A204" s="3" t="s">
        <v>32</v>
      </c>
      <c r="B204" s="3" t="s">
        <v>33</v>
      </c>
      <c r="C204" s="3">
        <v>20</v>
      </c>
      <c r="D204" s="3">
        <v>1.6</v>
      </c>
      <c r="E204" s="3">
        <v>0.2</v>
      </c>
      <c r="F204" s="3">
        <v>9.8000000000000007</v>
      </c>
      <c r="G204" s="3">
        <v>47.5</v>
      </c>
      <c r="H204" s="3">
        <v>0.03</v>
      </c>
      <c r="I204" s="3">
        <v>0.01</v>
      </c>
      <c r="J204" s="3">
        <v>0</v>
      </c>
      <c r="K204" s="3">
        <v>0</v>
      </c>
      <c r="L204" s="3">
        <v>0</v>
      </c>
      <c r="M204" s="3">
        <v>88.6</v>
      </c>
      <c r="N204" s="3">
        <v>27.2</v>
      </c>
      <c r="O204" s="3">
        <v>4.5999999999999996</v>
      </c>
      <c r="P204" s="3">
        <v>6.8</v>
      </c>
      <c r="Q204" s="3">
        <v>17.8</v>
      </c>
      <c r="R204" s="3">
        <v>0.4</v>
      </c>
      <c r="S204" s="3">
        <v>0.64</v>
      </c>
      <c r="T204" s="3">
        <v>1.2</v>
      </c>
      <c r="U204" s="3">
        <v>2.9</v>
      </c>
    </row>
    <row r="205" spans="1:21">
      <c r="A205" s="3"/>
      <c r="B205" s="2" t="s">
        <v>34</v>
      </c>
      <c r="C205" s="2">
        <f t="shared" ref="C205:U205" si="26">SUM(C201:C204)</f>
        <v>340</v>
      </c>
      <c r="D205" s="2">
        <f t="shared" si="26"/>
        <v>33.800000000000004</v>
      </c>
      <c r="E205" s="2">
        <f t="shared" si="26"/>
        <v>15.28</v>
      </c>
      <c r="F205" s="2">
        <f t="shared" si="26"/>
        <v>48.95</v>
      </c>
      <c r="G205" s="2">
        <f t="shared" si="26"/>
        <v>451.9</v>
      </c>
      <c r="H205" s="2">
        <f t="shared" si="26"/>
        <v>0.10999999999999999</v>
      </c>
      <c r="I205" s="2">
        <f t="shared" si="26"/>
        <v>0.42</v>
      </c>
      <c r="J205" s="2">
        <f t="shared" si="26"/>
        <v>61.81</v>
      </c>
      <c r="K205" s="2">
        <f t="shared" si="26"/>
        <v>0.16</v>
      </c>
      <c r="L205" s="2">
        <f t="shared" si="26"/>
        <v>0.21</v>
      </c>
      <c r="M205" s="2">
        <f t="shared" si="26"/>
        <v>304.12</v>
      </c>
      <c r="N205" s="2">
        <f t="shared" si="26"/>
        <v>300.49</v>
      </c>
      <c r="O205" s="2">
        <f t="shared" si="26"/>
        <v>357.58000000000004</v>
      </c>
      <c r="P205" s="2">
        <f t="shared" si="26"/>
        <v>50.8</v>
      </c>
      <c r="Q205" s="2">
        <f t="shared" si="26"/>
        <v>378.85</v>
      </c>
      <c r="R205" s="2">
        <f t="shared" si="26"/>
        <v>1.5100000000000002</v>
      </c>
      <c r="S205" s="2">
        <f t="shared" si="26"/>
        <v>34.24</v>
      </c>
      <c r="T205" s="2">
        <f t="shared" si="26"/>
        <v>41.36</v>
      </c>
      <c r="U205" s="2">
        <f t="shared" si="26"/>
        <v>67.03</v>
      </c>
    </row>
    <row r="206" spans="1:21">
      <c r="A206" s="3"/>
      <c r="B206" s="2" t="s">
        <v>35</v>
      </c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>
      <c r="A207" s="3" t="s">
        <v>32</v>
      </c>
      <c r="B207" s="3" t="s">
        <v>36</v>
      </c>
      <c r="C207" s="3">
        <v>150</v>
      </c>
      <c r="D207" s="3">
        <v>4.4000000000000004</v>
      </c>
      <c r="E207" s="3">
        <v>3.8</v>
      </c>
      <c r="F207" s="3">
        <v>7.2</v>
      </c>
      <c r="G207" s="3">
        <v>80</v>
      </c>
      <c r="H207" s="3">
        <v>0.06</v>
      </c>
      <c r="I207" s="3">
        <v>0.23</v>
      </c>
      <c r="J207" s="3">
        <v>33</v>
      </c>
      <c r="K207" s="3">
        <v>0</v>
      </c>
      <c r="L207" s="3">
        <v>1.95</v>
      </c>
      <c r="M207" s="3">
        <v>75</v>
      </c>
      <c r="N207" s="3">
        <v>219</v>
      </c>
      <c r="O207" s="3">
        <v>180</v>
      </c>
      <c r="P207" s="3">
        <v>21</v>
      </c>
      <c r="Q207" s="3">
        <v>135</v>
      </c>
      <c r="R207" s="3">
        <v>0.15</v>
      </c>
      <c r="S207" s="3">
        <v>13.5</v>
      </c>
      <c r="T207" s="3">
        <v>3</v>
      </c>
      <c r="U207" s="3">
        <v>30</v>
      </c>
    </row>
    <row r="208" spans="1:21">
      <c r="A208" s="3"/>
      <c r="B208" s="2" t="s">
        <v>37</v>
      </c>
      <c r="C208" s="2">
        <v>150</v>
      </c>
      <c r="D208" s="2">
        <v>4.4000000000000004</v>
      </c>
      <c r="E208" s="2">
        <v>3.8</v>
      </c>
      <c r="F208" s="2">
        <v>7.2</v>
      </c>
      <c r="G208" s="2">
        <v>80</v>
      </c>
      <c r="H208" s="2">
        <v>0.06</v>
      </c>
      <c r="I208" s="2">
        <v>0.23</v>
      </c>
      <c r="J208" s="2">
        <v>33</v>
      </c>
      <c r="K208" s="2">
        <v>0</v>
      </c>
      <c r="L208" s="2">
        <v>1.95</v>
      </c>
      <c r="M208" s="2">
        <v>75</v>
      </c>
      <c r="N208" s="2">
        <v>219</v>
      </c>
      <c r="O208" s="2">
        <v>180</v>
      </c>
      <c r="P208" s="2">
        <v>21</v>
      </c>
      <c r="Q208" s="2">
        <v>135</v>
      </c>
      <c r="R208" s="2">
        <v>0.15</v>
      </c>
      <c r="S208" s="2">
        <v>13.5</v>
      </c>
      <c r="T208" s="2">
        <v>3</v>
      </c>
      <c r="U208" s="2">
        <v>30</v>
      </c>
    </row>
    <row r="209" spans="1:21">
      <c r="A209" s="3"/>
      <c r="B209" s="2" t="s">
        <v>38</v>
      </c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30">
      <c r="A210" s="8" t="s">
        <v>183</v>
      </c>
      <c r="B210" s="15" t="s">
        <v>184</v>
      </c>
      <c r="C210" s="3">
        <v>50</v>
      </c>
      <c r="D210" s="3">
        <v>0.68</v>
      </c>
      <c r="E210" s="3">
        <v>5.08</v>
      </c>
      <c r="F210" s="3">
        <v>3.01</v>
      </c>
      <c r="G210" s="3">
        <v>60.5</v>
      </c>
      <c r="H210" s="3">
        <v>0.01</v>
      </c>
      <c r="I210" s="3">
        <v>0.02</v>
      </c>
      <c r="J210" s="3">
        <v>120.81</v>
      </c>
      <c r="K210" s="3">
        <v>0</v>
      </c>
      <c r="L210" s="3">
        <v>5</v>
      </c>
      <c r="M210" s="3">
        <v>56</v>
      </c>
      <c r="N210" s="3">
        <v>111</v>
      </c>
      <c r="O210" s="3">
        <v>17</v>
      </c>
      <c r="P210" s="3">
        <v>8</v>
      </c>
      <c r="Q210" s="3">
        <v>14</v>
      </c>
      <c r="R210" s="3">
        <v>0.4</v>
      </c>
      <c r="S210" s="3">
        <v>8.23</v>
      </c>
      <c r="T210" s="3">
        <v>0.1</v>
      </c>
      <c r="U210" s="3">
        <v>9.15</v>
      </c>
    </row>
    <row r="211" spans="1:21">
      <c r="A211" s="3" t="s">
        <v>105</v>
      </c>
      <c r="B211" s="3" t="s">
        <v>106</v>
      </c>
      <c r="C211" s="3">
        <v>200</v>
      </c>
      <c r="D211" s="3">
        <v>4.5999999999999996</v>
      </c>
      <c r="E211" s="3">
        <v>3.3</v>
      </c>
      <c r="F211" s="3">
        <v>11.4</v>
      </c>
      <c r="G211" s="3">
        <v>93.6</v>
      </c>
      <c r="H211" s="3">
        <v>0.05</v>
      </c>
      <c r="I211" s="3">
        <v>0.04</v>
      </c>
      <c r="J211" s="3">
        <v>101.43</v>
      </c>
      <c r="K211" s="3">
        <v>0.05</v>
      </c>
      <c r="L211" s="3">
        <v>3.69</v>
      </c>
      <c r="M211" s="3">
        <v>58.01</v>
      </c>
      <c r="N211" s="3">
        <v>222.12</v>
      </c>
      <c r="O211" s="3">
        <v>13.28</v>
      </c>
      <c r="P211" s="3">
        <v>12.74</v>
      </c>
      <c r="Q211" s="3">
        <v>35.97</v>
      </c>
      <c r="R211" s="3">
        <v>0.54</v>
      </c>
      <c r="S211" s="3">
        <v>10.28</v>
      </c>
      <c r="T211" s="3">
        <v>0.94</v>
      </c>
      <c r="U211" s="3">
        <v>21.22</v>
      </c>
    </row>
    <row r="212" spans="1:21">
      <c r="A212" s="8" t="s">
        <v>145</v>
      </c>
      <c r="B212" s="8" t="s">
        <v>146</v>
      </c>
      <c r="C212" s="8" t="s">
        <v>147</v>
      </c>
      <c r="D212" s="3">
        <v>11.5</v>
      </c>
      <c r="E212" s="3">
        <v>11.1</v>
      </c>
      <c r="F212" s="3">
        <v>29</v>
      </c>
      <c r="G212" s="3">
        <v>261.60000000000002</v>
      </c>
      <c r="H212" s="3">
        <v>0.05</v>
      </c>
      <c r="I212" s="3">
        <v>0.09</v>
      </c>
      <c r="J212" s="3">
        <v>196.2</v>
      </c>
      <c r="K212" s="3">
        <v>0.08</v>
      </c>
      <c r="L212" s="3">
        <v>0.59</v>
      </c>
      <c r="M212" s="3">
        <v>207.54</v>
      </c>
      <c r="N212" s="3">
        <v>202.26</v>
      </c>
      <c r="O212" s="3">
        <v>87.76</v>
      </c>
      <c r="P212" s="3">
        <v>33</v>
      </c>
      <c r="Q212" s="3">
        <v>145.5</v>
      </c>
      <c r="R212" s="3">
        <v>1.66</v>
      </c>
      <c r="S212" s="3">
        <v>29.04</v>
      </c>
      <c r="T212" s="3">
        <v>5.52</v>
      </c>
      <c r="U212" s="3">
        <v>61.67</v>
      </c>
    </row>
    <row r="213" spans="1:21">
      <c r="A213" s="3" t="s">
        <v>61</v>
      </c>
      <c r="B213" s="3" t="s">
        <v>62</v>
      </c>
      <c r="C213" s="3">
        <v>150</v>
      </c>
      <c r="D213" s="3">
        <v>0.1</v>
      </c>
      <c r="E213" s="3">
        <v>0</v>
      </c>
      <c r="F213" s="3">
        <v>6</v>
      </c>
      <c r="G213" s="3">
        <v>24.8</v>
      </c>
      <c r="H213" s="3">
        <v>0</v>
      </c>
      <c r="I213" s="3">
        <v>0</v>
      </c>
      <c r="J213" s="3">
        <v>0.79</v>
      </c>
      <c r="K213" s="3">
        <v>0</v>
      </c>
      <c r="L213" s="3">
        <v>3.96</v>
      </c>
      <c r="M213" s="3">
        <v>1.67</v>
      </c>
      <c r="N213" s="3">
        <v>27.11</v>
      </c>
      <c r="O213" s="3">
        <v>55.85</v>
      </c>
      <c r="P213" s="3">
        <v>1.87</v>
      </c>
      <c r="Q213" s="3">
        <v>3.3</v>
      </c>
      <c r="R213" s="3">
        <v>0.06</v>
      </c>
      <c r="S213" s="3">
        <v>0.33</v>
      </c>
      <c r="T213" s="3">
        <v>7.0000000000000007E-2</v>
      </c>
      <c r="U213" s="3">
        <v>2.81</v>
      </c>
    </row>
    <row r="214" spans="1:21">
      <c r="A214" s="3" t="s">
        <v>32</v>
      </c>
      <c r="B214" s="3" t="s">
        <v>44</v>
      </c>
      <c r="C214" s="3">
        <v>20</v>
      </c>
      <c r="D214" s="3">
        <v>1.5</v>
      </c>
      <c r="E214" s="3">
        <v>0.2</v>
      </c>
      <c r="F214" s="3">
        <v>9.8000000000000007</v>
      </c>
      <c r="G214" s="3">
        <v>46.9</v>
      </c>
      <c r="H214" s="3">
        <v>0.02</v>
      </c>
      <c r="I214" s="3">
        <v>0.01</v>
      </c>
      <c r="J214" s="3">
        <v>0</v>
      </c>
      <c r="K214" s="3">
        <v>0</v>
      </c>
      <c r="L214" s="3">
        <v>0</v>
      </c>
      <c r="M214" s="3">
        <v>99.8</v>
      </c>
      <c r="N214" s="3">
        <v>18.600000000000001</v>
      </c>
      <c r="O214" s="3">
        <v>4</v>
      </c>
      <c r="P214" s="3">
        <v>2.8</v>
      </c>
      <c r="Q214" s="3">
        <v>13</v>
      </c>
      <c r="R214" s="3">
        <v>0.22</v>
      </c>
      <c r="S214" s="3">
        <v>0.64</v>
      </c>
      <c r="T214" s="3">
        <v>1.2</v>
      </c>
      <c r="U214" s="3">
        <v>2.9</v>
      </c>
    </row>
    <row r="215" spans="1:21">
      <c r="A215" s="3" t="s">
        <v>32</v>
      </c>
      <c r="B215" s="3" t="s">
        <v>45</v>
      </c>
      <c r="C215" s="3">
        <v>20</v>
      </c>
      <c r="D215" s="3">
        <v>1.3</v>
      </c>
      <c r="E215" s="3">
        <v>0.2</v>
      </c>
      <c r="F215" s="3">
        <v>6.7</v>
      </c>
      <c r="G215" s="3">
        <v>34.200000000000003</v>
      </c>
      <c r="H215" s="3">
        <v>0.04</v>
      </c>
      <c r="I215" s="3">
        <v>0.02</v>
      </c>
      <c r="J215" s="3">
        <v>0</v>
      </c>
      <c r="K215" s="3">
        <v>0</v>
      </c>
      <c r="L215" s="3">
        <v>0</v>
      </c>
      <c r="M215" s="3">
        <v>122</v>
      </c>
      <c r="N215" s="3">
        <v>49</v>
      </c>
      <c r="O215" s="3">
        <v>7</v>
      </c>
      <c r="P215" s="3">
        <v>9.4</v>
      </c>
      <c r="Q215" s="3">
        <v>31.6</v>
      </c>
      <c r="R215" s="3">
        <v>0.78</v>
      </c>
      <c r="S215" s="3">
        <v>0</v>
      </c>
      <c r="T215" s="3">
        <v>6.18</v>
      </c>
      <c r="U215" s="3">
        <v>0</v>
      </c>
    </row>
    <row r="216" spans="1:21">
      <c r="A216" s="3"/>
      <c r="B216" s="2" t="s">
        <v>46</v>
      </c>
      <c r="C216" s="2">
        <v>600</v>
      </c>
      <c r="D216" s="2">
        <f>SUM(D210:D215)</f>
        <v>19.680000000000003</v>
      </c>
      <c r="E216" s="2">
        <f t="shared" ref="E216:U216" si="27">SUM(E210:E215)</f>
        <v>19.879999999999995</v>
      </c>
      <c r="F216" s="2">
        <f t="shared" si="27"/>
        <v>65.91</v>
      </c>
      <c r="G216" s="2">
        <f t="shared" si="27"/>
        <v>521.6</v>
      </c>
      <c r="H216" s="2">
        <f t="shared" si="27"/>
        <v>0.17</v>
      </c>
      <c r="I216" s="2">
        <f t="shared" si="27"/>
        <v>0.18</v>
      </c>
      <c r="J216" s="2">
        <f t="shared" si="27"/>
        <v>419.23</v>
      </c>
      <c r="K216" s="2">
        <f t="shared" si="27"/>
        <v>0.13</v>
      </c>
      <c r="L216" s="2">
        <f t="shared" si="27"/>
        <v>13.239999999999998</v>
      </c>
      <c r="M216" s="2">
        <f t="shared" si="27"/>
        <v>545.02</v>
      </c>
      <c r="N216" s="2">
        <f t="shared" si="27"/>
        <v>630.09</v>
      </c>
      <c r="O216" s="2">
        <f t="shared" si="27"/>
        <v>184.89000000000001</v>
      </c>
      <c r="P216" s="2">
        <f t="shared" si="27"/>
        <v>67.81</v>
      </c>
      <c r="Q216" s="2">
        <f t="shared" si="27"/>
        <v>243.37</v>
      </c>
      <c r="R216" s="2">
        <f t="shared" si="27"/>
        <v>3.66</v>
      </c>
      <c r="S216" s="2">
        <f t="shared" si="27"/>
        <v>48.519999999999996</v>
      </c>
      <c r="T216" s="2">
        <f t="shared" si="27"/>
        <v>14.01</v>
      </c>
      <c r="U216" s="2">
        <f t="shared" si="27"/>
        <v>97.75</v>
      </c>
    </row>
    <row r="217" spans="1:21" ht="16.5" customHeight="1">
      <c r="A217" s="3"/>
      <c r="B217" s="2" t="s">
        <v>47</v>
      </c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>
      <c r="A218" s="3" t="s">
        <v>69</v>
      </c>
      <c r="B218" s="3" t="s">
        <v>70</v>
      </c>
      <c r="C218" s="3">
        <v>155</v>
      </c>
      <c r="D218" s="3">
        <v>0.2</v>
      </c>
      <c r="E218" s="3">
        <v>0</v>
      </c>
      <c r="F218" s="3">
        <v>5</v>
      </c>
      <c r="G218" s="3">
        <v>20.9</v>
      </c>
      <c r="H218" s="3">
        <v>0</v>
      </c>
      <c r="I218" s="3">
        <v>0.01</v>
      </c>
      <c r="J218" s="3">
        <v>0.28999999999999998</v>
      </c>
      <c r="K218" s="3">
        <v>0</v>
      </c>
      <c r="L218" s="3">
        <v>0.87</v>
      </c>
      <c r="M218" s="3">
        <v>0.95</v>
      </c>
      <c r="N218" s="3">
        <v>22.67</v>
      </c>
      <c r="O218" s="3">
        <v>50.25</v>
      </c>
      <c r="P218" s="3">
        <v>3.42</v>
      </c>
      <c r="Q218" s="3">
        <v>6.39</v>
      </c>
      <c r="R218" s="3">
        <v>0.57999999999999996</v>
      </c>
      <c r="S218" s="3">
        <v>0.01</v>
      </c>
      <c r="T218" s="3">
        <v>0.02</v>
      </c>
      <c r="U218" s="3">
        <v>0.53</v>
      </c>
    </row>
    <row r="219" spans="1:21">
      <c r="A219" s="3" t="s">
        <v>32</v>
      </c>
      <c r="B219" s="3" t="s">
        <v>81</v>
      </c>
      <c r="C219" s="3">
        <v>30</v>
      </c>
      <c r="D219" s="3">
        <v>1.8</v>
      </c>
      <c r="E219" s="3">
        <v>1.4</v>
      </c>
      <c r="F219" s="3">
        <v>22.5</v>
      </c>
      <c r="G219" s="3">
        <v>109.8</v>
      </c>
      <c r="H219" s="3">
        <v>0.02</v>
      </c>
      <c r="I219" s="3">
        <v>0.01</v>
      </c>
      <c r="J219" s="3">
        <v>0</v>
      </c>
      <c r="K219" s="3">
        <v>0</v>
      </c>
      <c r="L219" s="3">
        <v>0</v>
      </c>
      <c r="M219" s="3">
        <v>0.6</v>
      </c>
      <c r="N219" s="3">
        <v>21.3</v>
      </c>
      <c r="O219" s="3">
        <v>3.3</v>
      </c>
      <c r="P219" s="3">
        <v>2.7</v>
      </c>
      <c r="Q219" s="3">
        <v>15</v>
      </c>
      <c r="R219" s="3">
        <v>0.24</v>
      </c>
      <c r="S219" s="3">
        <v>0</v>
      </c>
      <c r="T219" s="3">
        <v>0</v>
      </c>
      <c r="U219" s="3">
        <v>0</v>
      </c>
    </row>
    <row r="220" spans="1:21">
      <c r="A220" s="3"/>
      <c r="B220" s="2" t="s">
        <v>49</v>
      </c>
      <c r="C220" s="2">
        <f>SUM(C218:C219)</f>
        <v>185</v>
      </c>
      <c r="D220" s="2">
        <f>SUM(D218:D219)</f>
        <v>2</v>
      </c>
      <c r="E220" s="2">
        <f>SUM(E218:E219)</f>
        <v>1.4</v>
      </c>
      <c r="F220" s="2">
        <f>SUM(F218:F219)</f>
        <v>27.5</v>
      </c>
      <c r="G220" s="2">
        <f>SUM(G218:G219)</f>
        <v>130.69999999999999</v>
      </c>
      <c r="H220" s="2">
        <f>SUM(H218:H219)</f>
        <v>0.02</v>
      </c>
      <c r="I220" s="2">
        <f>SUM(I218:I219)</f>
        <v>0.02</v>
      </c>
      <c r="J220" s="2">
        <f>SUM(J218:J219)</f>
        <v>0.28999999999999998</v>
      </c>
      <c r="K220" s="2">
        <f>SUM(K218:K219)</f>
        <v>0</v>
      </c>
      <c r="L220" s="2">
        <f>SUM(L218:L219)</f>
        <v>0.87</v>
      </c>
      <c r="M220" s="2">
        <f>SUM(M218:M219)</f>
        <v>1.5499999999999998</v>
      </c>
      <c r="N220" s="2">
        <f>SUM(N218:N219)</f>
        <v>43.97</v>
      </c>
      <c r="O220" s="2">
        <f>SUM(O218:O219)</f>
        <v>53.55</v>
      </c>
      <c r="P220" s="2">
        <f>SUM(P218:P219)</f>
        <v>6.12</v>
      </c>
      <c r="Q220" s="2">
        <f>SUM(Q218:Q219)</f>
        <v>21.39</v>
      </c>
      <c r="R220" s="2">
        <f>SUM(R218:R219)</f>
        <v>0.82</v>
      </c>
      <c r="S220" s="2">
        <f>SUM(S218:S219)</f>
        <v>0.01</v>
      </c>
      <c r="T220" s="2">
        <f>SUM(T218:T219)</f>
        <v>0.02</v>
      </c>
      <c r="U220" s="2">
        <f>SUM(U218:U219)</f>
        <v>0.53</v>
      </c>
    </row>
    <row r="221" spans="1:21">
      <c r="A221" s="3"/>
      <c r="B221" s="5" t="s">
        <v>50</v>
      </c>
      <c r="C221" s="5">
        <f>C205+C208+C216+C220</f>
        <v>1275</v>
      </c>
      <c r="D221" s="5">
        <f>D205+D208+D216+D220</f>
        <v>59.88000000000001</v>
      </c>
      <c r="E221" s="5">
        <f>E205+E208+E216+E220</f>
        <v>40.359999999999992</v>
      </c>
      <c r="F221" s="5">
        <f>F205+F208+F216+F220</f>
        <v>149.56</v>
      </c>
      <c r="G221" s="5">
        <f>G205+G208+G216+G220</f>
        <v>1184.2</v>
      </c>
      <c r="H221" s="5">
        <f>H205+H208+H216+H220</f>
        <v>0.36</v>
      </c>
      <c r="I221" s="5">
        <f>I205+I208+I216+I220</f>
        <v>0.85000000000000009</v>
      </c>
      <c r="J221" s="5">
        <f>J205+J208+J216+J220</f>
        <v>514.32999999999993</v>
      </c>
      <c r="K221" s="5">
        <f>K205+K208+K216+K220</f>
        <v>0.29000000000000004</v>
      </c>
      <c r="L221" s="5">
        <f>L205+L208+L216+L220</f>
        <v>16.27</v>
      </c>
      <c r="M221" s="5">
        <f>M205+M208+M216+M220</f>
        <v>925.68999999999994</v>
      </c>
      <c r="N221" s="5">
        <f>N205+N208+N216+N220</f>
        <v>1193.55</v>
      </c>
      <c r="O221" s="5">
        <f>O205+O208+O216+O220</f>
        <v>776.02</v>
      </c>
      <c r="P221" s="5">
        <f>P205+P208+P216+P220</f>
        <v>145.73000000000002</v>
      </c>
      <c r="Q221" s="5">
        <f>Q205+Q208+Q216+Q220</f>
        <v>778.61</v>
      </c>
      <c r="R221" s="5">
        <f>R205+R208+R216+R220</f>
        <v>6.1400000000000006</v>
      </c>
      <c r="S221" s="5">
        <f>S205+S208+S216+S220</f>
        <v>96.27</v>
      </c>
      <c r="T221" s="5">
        <f>T205+T208+T216+T220</f>
        <v>58.39</v>
      </c>
      <c r="U221" s="5">
        <f>U205+U208+U216+U220</f>
        <v>195.31</v>
      </c>
    </row>
    <row r="223" spans="1:21" ht="15.75">
      <c r="A223" s="34" t="s">
        <v>162</v>
      </c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</row>
    <row r="224" spans="1:21">
      <c r="A224" s="7" t="s">
        <v>0</v>
      </c>
      <c r="B224" s="7" t="s">
        <v>1</v>
      </c>
      <c r="C224" s="7" t="s">
        <v>2</v>
      </c>
      <c r="D224" s="7" t="s">
        <v>3</v>
      </c>
      <c r="E224" s="7" t="s">
        <v>4</v>
      </c>
      <c r="F224" s="7" t="s">
        <v>5</v>
      </c>
      <c r="G224" s="7" t="s">
        <v>6</v>
      </c>
      <c r="H224" s="7" t="s">
        <v>7</v>
      </c>
      <c r="I224" s="7" t="s">
        <v>8</v>
      </c>
      <c r="J224" s="7" t="s">
        <v>9</v>
      </c>
      <c r="K224" s="7" t="s">
        <v>10</v>
      </c>
      <c r="L224" s="7" t="s">
        <v>11</v>
      </c>
      <c r="M224" s="7" t="s">
        <v>12</v>
      </c>
      <c r="N224" s="7" t="s">
        <v>13</v>
      </c>
      <c r="O224" s="7" t="s">
        <v>14</v>
      </c>
      <c r="P224" s="7" t="s">
        <v>15</v>
      </c>
      <c r="Q224" s="7" t="s">
        <v>16</v>
      </c>
      <c r="R224" s="7" t="s">
        <v>17</v>
      </c>
      <c r="S224" s="7" t="s">
        <v>18</v>
      </c>
      <c r="T224" s="7" t="s">
        <v>19</v>
      </c>
      <c r="U224" s="7" t="s">
        <v>20</v>
      </c>
    </row>
    <row r="225" spans="1:21">
      <c r="A225" s="7"/>
      <c r="B225" s="7"/>
      <c r="C225" s="7" t="s">
        <v>21</v>
      </c>
      <c r="D225" s="7" t="s">
        <v>21</v>
      </c>
      <c r="E225" s="7" t="s">
        <v>21</v>
      </c>
      <c r="F225" s="7" t="s">
        <v>21</v>
      </c>
      <c r="G225" s="7" t="s">
        <v>22</v>
      </c>
      <c r="H225" s="7" t="s">
        <v>23</v>
      </c>
      <c r="I225" s="7" t="s">
        <v>23</v>
      </c>
      <c r="J225" s="7" t="s">
        <v>24</v>
      </c>
      <c r="K225" s="7" t="s">
        <v>25</v>
      </c>
      <c r="L225" s="7" t="s">
        <v>23</v>
      </c>
      <c r="M225" s="7" t="s">
        <v>23</v>
      </c>
      <c r="N225" s="7" t="s">
        <v>23</v>
      </c>
      <c r="O225" s="7" t="s">
        <v>23</v>
      </c>
      <c r="P225" s="7" t="s">
        <v>23</v>
      </c>
      <c r="Q225" s="7" t="s">
        <v>23</v>
      </c>
      <c r="R225" s="7" t="s">
        <v>23</v>
      </c>
      <c r="S225" s="7" t="s">
        <v>25</v>
      </c>
      <c r="T225" s="7" t="s">
        <v>25</v>
      </c>
      <c r="U225" s="7" t="s">
        <v>25</v>
      </c>
    </row>
    <row r="226" spans="1:21" ht="17.25" customHeight="1">
      <c r="A226" s="3"/>
      <c r="B226" s="4" t="s">
        <v>107</v>
      </c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>
      <c r="A227" s="3"/>
      <c r="B227" s="2" t="s">
        <v>27</v>
      </c>
      <c r="C227" s="6" t="s">
        <v>149</v>
      </c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>
      <c r="A228" s="3" t="s">
        <v>83</v>
      </c>
      <c r="B228" s="3" t="s">
        <v>84</v>
      </c>
      <c r="C228" s="3">
        <v>180</v>
      </c>
      <c r="D228" s="3">
        <v>4.9000000000000004</v>
      </c>
      <c r="E228" s="3">
        <v>4.0999999999999996</v>
      </c>
      <c r="F228" s="3">
        <v>16.100000000000001</v>
      </c>
      <c r="G228" s="3">
        <v>120.8</v>
      </c>
      <c r="H228" s="3">
        <v>0.05</v>
      </c>
      <c r="I228" s="3">
        <v>0.16</v>
      </c>
      <c r="J228" s="3">
        <v>21.49</v>
      </c>
      <c r="K228" s="3">
        <v>0.02</v>
      </c>
      <c r="L228" s="3">
        <v>0.66</v>
      </c>
      <c r="M228" s="3">
        <v>101.38</v>
      </c>
      <c r="N228" s="3">
        <v>167.89</v>
      </c>
      <c r="O228" s="3">
        <v>153.08000000000001</v>
      </c>
      <c r="P228" s="3">
        <v>17.39</v>
      </c>
      <c r="Q228" s="3">
        <v>110.14</v>
      </c>
      <c r="R228" s="3">
        <v>0.32</v>
      </c>
      <c r="S228" s="3">
        <v>18.760000000000002</v>
      </c>
      <c r="T228" s="3">
        <v>2.23</v>
      </c>
      <c r="U228" s="3">
        <v>28.56</v>
      </c>
    </row>
    <row r="229" spans="1:21">
      <c r="A229" s="3" t="s">
        <v>77</v>
      </c>
      <c r="B229" s="3" t="s">
        <v>78</v>
      </c>
      <c r="C229" s="3">
        <v>150</v>
      </c>
      <c r="D229" s="3">
        <v>2.4</v>
      </c>
      <c r="E229" s="3">
        <v>1.8</v>
      </c>
      <c r="F229" s="3">
        <v>8.1999999999999993</v>
      </c>
      <c r="G229" s="3">
        <v>58.9</v>
      </c>
      <c r="H229" s="3">
        <v>0.02</v>
      </c>
      <c r="I229" s="3">
        <v>0.09</v>
      </c>
      <c r="J229" s="3">
        <v>9.93</v>
      </c>
      <c r="K229" s="3">
        <v>0</v>
      </c>
      <c r="L229" s="3">
        <v>0.39</v>
      </c>
      <c r="M229" s="3">
        <v>28.69</v>
      </c>
      <c r="N229" s="3">
        <v>109.8</v>
      </c>
      <c r="O229" s="3">
        <v>108.7</v>
      </c>
      <c r="P229" s="3">
        <v>14.68</v>
      </c>
      <c r="Q229" s="3">
        <v>67.27</v>
      </c>
      <c r="R229" s="3">
        <v>0.37</v>
      </c>
      <c r="S229" s="3">
        <v>6.75</v>
      </c>
      <c r="T229" s="3">
        <v>1.32</v>
      </c>
      <c r="U229" s="3">
        <v>15</v>
      </c>
    </row>
    <row r="230" spans="1:21">
      <c r="A230" s="3" t="s">
        <v>32</v>
      </c>
      <c r="B230" s="3" t="s">
        <v>33</v>
      </c>
      <c r="C230" s="3">
        <v>20</v>
      </c>
      <c r="D230" s="3">
        <v>1.6</v>
      </c>
      <c r="E230" s="3">
        <v>0.2</v>
      </c>
      <c r="F230" s="3">
        <v>9.8000000000000007</v>
      </c>
      <c r="G230" s="3">
        <v>47.5</v>
      </c>
      <c r="H230" s="3">
        <v>0.03</v>
      </c>
      <c r="I230" s="3">
        <v>0.01</v>
      </c>
      <c r="J230" s="3">
        <v>0</v>
      </c>
      <c r="K230" s="3">
        <v>0</v>
      </c>
      <c r="L230" s="3">
        <v>0</v>
      </c>
      <c r="M230" s="3">
        <v>88.6</v>
      </c>
      <c r="N230" s="3">
        <v>27.2</v>
      </c>
      <c r="O230" s="3">
        <v>4.5999999999999996</v>
      </c>
      <c r="P230" s="3">
        <v>6.8</v>
      </c>
      <c r="Q230" s="3">
        <v>17.8</v>
      </c>
      <c r="R230" s="3">
        <v>0.4</v>
      </c>
      <c r="S230" s="3">
        <v>0.64</v>
      </c>
      <c r="T230" s="3">
        <v>1.2</v>
      </c>
      <c r="U230" s="3">
        <v>2.9</v>
      </c>
    </row>
    <row r="231" spans="1:21">
      <c r="A231" s="3"/>
      <c r="B231" s="2" t="s">
        <v>34</v>
      </c>
      <c r="C231" s="2">
        <f t="shared" ref="C231:U231" si="28">SUM(C228:C230)</f>
        <v>350</v>
      </c>
      <c r="D231" s="2">
        <f t="shared" si="28"/>
        <v>8.9</v>
      </c>
      <c r="E231" s="2">
        <f t="shared" si="28"/>
        <v>6.1</v>
      </c>
      <c r="F231" s="2">
        <f t="shared" si="28"/>
        <v>34.1</v>
      </c>
      <c r="G231" s="2">
        <f t="shared" si="28"/>
        <v>227.2</v>
      </c>
      <c r="H231" s="2">
        <f t="shared" si="28"/>
        <v>0.1</v>
      </c>
      <c r="I231" s="2">
        <f t="shared" si="28"/>
        <v>0.26</v>
      </c>
      <c r="J231" s="2">
        <f t="shared" si="28"/>
        <v>31.419999999999998</v>
      </c>
      <c r="K231" s="2">
        <f t="shared" si="28"/>
        <v>0.02</v>
      </c>
      <c r="L231" s="2">
        <f t="shared" si="28"/>
        <v>1.05</v>
      </c>
      <c r="M231" s="2">
        <f t="shared" si="28"/>
        <v>218.67</v>
      </c>
      <c r="N231" s="2">
        <f t="shared" si="28"/>
        <v>304.89</v>
      </c>
      <c r="O231" s="2">
        <f t="shared" si="28"/>
        <v>266.38000000000005</v>
      </c>
      <c r="P231" s="2">
        <f t="shared" si="28"/>
        <v>38.869999999999997</v>
      </c>
      <c r="Q231" s="2">
        <f t="shared" si="28"/>
        <v>195.21</v>
      </c>
      <c r="R231" s="2">
        <f t="shared" si="28"/>
        <v>1.0899999999999999</v>
      </c>
      <c r="S231" s="2">
        <f t="shared" si="28"/>
        <v>26.150000000000002</v>
      </c>
      <c r="T231" s="2">
        <f t="shared" si="28"/>
        <v>4.75</v>
      </c>
      <c r="U231" s="2">
        <f t="shared" si="28"/>
        <v>46.46</v>
      </c>
    </row>
    <row r="232" spans="1:21">
      <c r="A232" s="3"/>
      <c r="B232" s="2" t="s">
        <v>35</v>
      </c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>
      <c r="A233" s="3" t="s">
        <v>32</v>
      </c>
      <c r="B233" s="3" t="s">
        <v>56</v>
      </c>
      <c r="C233" s="3">
        <v>150</v>
      </c>
      <c r="D233" s="3">
        <v>4.4000000000000004</v>
      </c>
      <c r="E233" s="3">
        <v>3.8</v>
      </c>
      <c r="F233" s="3">
        <v>6.3</v>
      </c>
      <c r="G233" s="3">
        <v>76.400000000000006</v>
      </c>
      <c r="H233" s="3">
        <v>0.03</v>
      </c>
      <c r="I233" s="3">
        <v>0.2</v>
      </c>
      <c r="J233" s="3">
        <v>33</v>
      </c>
      <c r="K233" s="3">
        <v>0</v>
      </c>
      <c r="L233" s="3">
        <v>0.45</v>
      </c>
      <c r="M233" s="3">
        <v>75</v>
      </c>
      <c r="N233" s="3">
        <v>219</v>
      </c>
      <c r="O233" s="3">
        <v>186</v>
      </c>
      <c r="P233" s="3">
        <v>21</v>
      </c>
      <c r="Q233" s="3">
        <v>138</v>
      </c>
      <c r="R233" s="3">
        <v>0.15</v>
      </c>
      <c r="S233" s="3">
        <v>13.5</v>
      </c>
      <c r="T233" s="3">
        <v>1.5</v>
      </c>
      <c r="U233" s="3">
        <v>30</v>
      </c>
    </row>
    <row r="234" spans="1:21">
      <c r="A234" s="3"/>
      <c r="B234" s="2" t="s">
        <v>37</v>
      </c>
      <c r="C234" s="2">
        <f>C233</f>
        <v>150</v>
      </c>
      <c r="D234" s="2">
        <f t="shared" ref="D234:U234" si="29">D233</f>
        <v>4.4000000000000004</v>
      </c>
      <c r="E234" s="2">
        <f t="shared" si="29"/>
        <v>3.8</v>
      </c>
      <c r="F234" s="2">
        <f t="shared" si="29"/>
        <v>6.3</v>
      </c>
      <c r="G234" s="2">
        <f t="shared" si="29"/>
        <v>76.400000000000006</v>
      </c>
      <c r="H234" s="2">
        <f t="shared" si="29"/>
        <v>0.03</v>
      </c>
      <c r="I234" s="2">
        <f t="shared" si="29"/>
        <v>0.2</v>
      </c>
      <c r="J234" s="2">
        <f t="shared" si="29"/>
        <v>33</v>
      </c>
      <c r="K234" s="2">
        <f t="shared" si="29"/>
        <v>0</v>
      </c>
      <c r="L234" s="2">
        <f t="shared" si="29"/>
        <v>0.45</v>
      </c>
      <c r="M234" s="2">
        <f t="shared" si="29"/>
        <v>75</v>
      </c>
      <c r="N234" s="2">
        <f t="shared" si="29"/>
        <v>219</v>
      </c>
      <c r="O234" s="2">
        <f t="shared" si="29"/>
        <v>186</v>
      </c>
      <c r="P234" s="2">
        <f t="shared" si="29"/>
        <v>21</v>
      </c>
      <c r="Q234" s="2">
        <f t="shared" si="29"/>
        <v>138</v>
      </c>
      <c r="R234" s="2">
        <f t="shared" si="29"/>
        <v>0.15</v>
      </c>
      <c r="S234" s="2">
        <f t="shared" si="29"/>
        <v>13.5</v>
      </c>
      <c r="T234" s="2">
        <f t="shared" si="29"/>
        <v>1.5</v>
      </c>
      <c r="U234" s="2">
        <f t="shared" si="29"/>
        <v>30</v>
      </c>
    </row>
    <row r="235" spans="1:21">
      <c r="A235" s="3"/>
      <c r="B235" s="2" t="s">
        <v>38</v>
      </c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30">
      <c r="A236" s="3" t="s">
        <v>150</v>
      </c>
      <c r="B236" s="15" t="s">
        <v>151</v>
      </c>
      <c r="C236" s="3">
        <v>50</v>
      </c>
      <c r="D236" s="3">
        <v>0.67</v>
      </c>
      <c r="E236" s="3">
        <v>2.2400000000000002</v>
      </c>
      <c r="F236" s="3">
        <v>3.8</v>
      </c>
      <c r="G236" s="3">
        <v>38.1</v>
      </c>
      <c r="H236" s="3">
        <v>0.01</v>
      </c>
      <c r="I236" s="3">
        <v>0.02</v>
      </c>
      <c r="J236" s="3">
        <v>0.56999999999999995</v>
      </c>
      <c r="K236" s="3">
        <v>0</v>
      </c>
      <c r="L236" s="3">
        <v>2</v>
      </c>
      <c r="M236" s="3">
        <v>66</v>
      </c>
      <c r="N236" s="3">
        <v>114</v>
      </c>
      <c r="O236" s="3">
        <v>16</v>
      </c>
      <c r="P236" s="3">
        <v>9</v>
      </c>
      <c r="Q236" s="3">
        <v>18</v>
      </c>
      <c r="R236" s="3">
        <v>0.6</v>
      </c>
      <c r="S236" s="3">
        <v>10</v>
      </c>
      <c r="T236" s="3">
        <v>0.3</v>
      </c>
      <c r="U236" s="3">
        <v>9.5</v>
      </c>
    </row>
    <row r="237" spans="1:21">
      <c r="A237" s="3" t="s">
        <v>57</v>
      </c>
      <c r="B237" s="3" t="s">
        <v>58</v>
      </c>
      <c r="C237" s="3">
        <v>200</v>
      </c>
      <c r="D237" s="3">
        <v>6.7</v>
      </c>
      <c r="E237" s="3">
        <v>4.5999999999999996</v>
      </c>
      <c r="F237" s="3">
        <v>16.3</v>
      </c>
      <c r="G237" s="3">
        <v>133.1</v>
      </c>
      <c r="H237" s="3">
        <v>0.14000000000000001</v>
      </c>
      <c r="I237" s="3">
        <v>0.05</v>
      </c>
      <c r="J237" s="3">
        <v>97.19</v>
      </c>
      <c r="K237" s="3">
        <v>0</v>
      </c>
      <c r="L237" s="3">
        <v>4.7699999999999996</v>
      </c>
      <c r="M237" s="3">
        <v>95.82</v>
      </c>
      <c r="N237" s="3">
        <v>382.43</v>
      </c>
      <c r="O237" s="3">
        <v>26.94</v>
      </c>
      <c r="P237" s="3">
        <v>29</v>
      </c>
      <c r="Q237" s="3">
        <v>80.47</v>
      </c>
      <c r="R237" s="3">
        <v>1.48</v>
      </c>
      <c r="S237" s="3">
        <v>15.96</v>
      </c>
      <c r="T237" s="3">
        <v>2.0099999999999998</v>
      </c>
      <c r="U237" s="3">
        <v>28.88</v>
      </c>
    </row>
    <row r="238" spans="1:21">
      <c r="A238" s="3" t="s">
        <v>73</v>
      </c>
      <c r="B238" s="3" t="s">
        <v>74</v>
      </c>
      <c r="C238" s="3">
        <v>130</v>
      </c>
      <c r="D238" s="3">
        <v>7.1</v>
      </c>
      <c r="E238" s="3">
        <v>5.5</v>
      </c>
      <c r="F238" s="3">
        <v>31.1</v>
      </c>
      <c r="G238" s="3">
        <v>202.5</v>
      </c>
      <c r="H238" s="3">
        <v>0.19</v>
      </c>
      <c r="I238" s="3">
        <v>0.1</v>
      </c>
      <c r="J238" s="3">
        <v>16.63</v>
      </c>
      <c r="K238" s="3">
        <v>0.08</v>
      </c>
      <c r="L238" s="3">
        <v>0</v>
      </c>
      <c r="M238" s="3">
        <v>129.52000000000001</v>
      </c>
      <c r="N238" s="3">
        <v>190.11</v>
      </c>
      <c r="O238" s="3">
        <v>40.4</v>
      </c>
      <c r="P238" s="3">
        <v>104.13</v>
      </c>
      <c r="Q238" s="3">
        <v>156.86000000000001</v>
      </c>
      <c r="R238" s="3">
        <v>3.51</v>
      </c>
      <c r="S238" s="3">
        <v>19.309999999999999</v>
      </c>
      <c r="T238" s="3">
        <v>3.05</v>
      </c>
      <c r="U238" s="3">
        <v>13.92</v>
      </c>
    </row>
    <row r="239" spans="1:21">
      <c r="A239" s="3" t="s">
        <v>108</v>
      </c>
      <c r="B239" s="3" t="s">
        <v>109</v>
      </c>
      <c r="C239" s="8" t="s">
        <v>131</v>
      </c>
      <c r="D239" s="3">
        <v>13.6</v>
      </c>
      <c r="E239" s="3">
        <v>13.2</v>
      </c>
      <c r="F239" s="3">
        <v>3.1</v>
      </c>
      <c r="G239" s="3">
        <v>185.7</v>
      </c>
      <c r="H239" s="3">
        <v>0.04</v>
      </c>
      <c r="I239" s="3">
        <v>0.1</v>
      </c>
      <c r="J239" s="3">
        <v>20.37</v>
      </c>
      <c r="K239" s="3">
        <v>0.06</v>
      </c>
      <c r="L239" s="3">
        <v>1.1299999999999999</v>
      </c>
      <c r="M239" s="3">
        <v>96.78</v>
      </c>
      <c r="N239" s="3">
        <v>257.95</v>
      </c>
      <c r="O239" s="3">
        <v>44.59</v>
      </c>
      <c r="P239" s="3">
        <v>18.600000000000001</v>
      </c>
      <c r="Q239" s="3">
        <v>133.30000000000001</v>
      </c>
      <c r="R239" s="3">
        <v>1.97</v>
      </c>
      <c r="S239" s="3">
        <v>13.64</v>
      </c>
      <c r="T239" s="3">
        <v>0.26</v>
      </c>
      <c r="U239" s="3">
        <v>50.17</v>
      </c>
    </row>
    <row r="240" spans="1:21">
      <c r="A240" s="3" t="s">
        <v>48</v>
      </c>
      <c r="B240" s="8" t="s">
        <v>126</v>
      </c>
      <c r="C240" s="3">
        <v>150</v>
      </c>
      <c r="D240" s="3">
        <v>0</v>
      </c>
      <c r="E240" s="3">
        <v>0</v>
      </c>
      <c r="F240" s="3">
        <v>9.5</v>
      </c>
      <c r="G240" s="3">
        <v>37.9</v>
      </c>
      <c r="H240" s="3">
        <v>0.03</v>
      </c>
      <c r="I240" s="3">
        <v>0.03</v>
      </c>
      <c r="J240" s="3">
        <v>9.3699999999999992</v>
      </c>
      <c r="K240" s="3">
        <v>0</v>
      </c>
      <c r="L240" s="3">
        <v>1.59</v>
      </c>
      <c r="M240" s="3">
        <v>0.09</v>
      </c>
      <c r="N240" s="3">
        <v>1.18</v>
      </c>
      <c r="O240" s="3">
        <v>43.75</v>
      </c>
      <c r="P240" s="3">
        <v>0.1</v>
      </c>
      <c r="Q240" s="3">
        <v>0.08</v>
      </c>
      <c r="R240" s="3">
        <v>0.02</v>
      </c>
      <c r="S240" s="3">
        <v>0</v>
      </c>
      <c r="T240" s="3">
        <v>0</v>
      </c>
      <c r="U240" s="3">
        <v>0</v>
      </c>
    </row>
    <row r="241" spans="1:21">
      <c r="A241" s="3" t="s">
        <v>32</v>
      </c>
      <c r="B241" s="3" t="s">
        <v>45</v>
      </c>
      <c r="C241" s="3">
        <v>20</v>
      </c>
      <c r="D241" s="3">
        <v>1.3</v>
      </c>
      <c r="E241" s="3">
        <v>0.2</v>
      </c>
      <c r="F241" s="3">
        <v>6.7</v>
      </c>
      <c r="G241" s="3">
        <v>34.200000000000003</v>
      </c>
      <c r="H241" s="3">
        <v>0.04</v>
      </c>
      <c r="I241" s="3">
        <v>0.02</v>
      </c>
      <c r="J241" s="3">
        <v>0</v>
      </c>
      <c r="K241" s="3">
        <v>0</v>
      </c>
      <c r="L241" s="3">
        <v>0</v>
      </c>
      <c r="M241" s="3">
        <v>122</v>
      </c>
      <c r="N241" s="3">
        <v>49</v>
      </c>
      <c r="O241" s="3">
        <v>7</v>
      </c>
      <c r="P241" s="3">
        <v>9.4</v>
      </c>
      <c r="Q241" s="3">
        <v>31.6</v>
      </c>
      <c r="R241" s="3">
        <v>0.78</v>
      </c>
      <c r="S241" s="3">
        <v>0</v>
      </c>
      <c r="T241" s="3">
        <v>6.18</v>
      </c>
      <c r="U241" s="3">
        <v>0</v>
      </c>
    </row>
    <row r="242" spans="1:21">
      <c r="A242" s="3" t="s">
        <v>32</v>
      </c>
      <c r="B242" s="3" t="s">
        <v>44</v>
      </c>
      <c r="C242" s="3">
        <v>20</v>
      </c>
      <c r="D242" s="3">
        <v>1.5</v>
      </c>
      <c r="E242" s="3">
        <v>0.2</v>
      </c>
      <c r="F242" s="3">
        <v>9.8000000000000007</v>
      </c>
      <c r="G242" s="3">
        <v>46.9</v>
      </c>
      <c r="H242" s="3">
        <v>0.02</v>
      </c>
      <c r="I242" s="3">
        <v>0.01</v>
      </c>
      <c r="J242" s="3">
        <v>0</v>
      </c>
      <c r="K242" s="3">
        <v>0</v>
      </c>
      <c r="L242" s="3">
        <v>0</v>
      </c>
      <c r="M242" s="3">
        <v>99.8</v>
      </c>
      <c r="N242" s="3">
        <v>18.600000000000001</v>
      </c>
      <c r="O242" s="3">
        <v>4</v>
      </c>
      <c r="P242" s="3">
        <v>2.8</v>
      </c>
      <c r="Q242" s="3">
        <v>13</v>
      </c>
      <c r="R242" s="3">
        <v>0.22</v>
      </c>
      <c r="S242" s="3">
        <v>0.64</v>
      </c>
      <c r="T242" s="3">
        <v>1.2</v>
      </c>
      <c r="U242" s="3">
        <v>2.9</v>
      </c>
    </row>
    <row r="243" spans="1:21">
      <c r="A243" s="3"/>
      <c r="B243" s="2" t="s">
        <v>46</v>
      </c>
      <c r="C243" s="2">
        <v>660</v>
      </c>
      <c r="D243" s="2">
        <f>SUM(D236:D242)</f>
        <v>30.87</v>
      </c>
      <c r="E243" s="2">
        <f t="shared" ref="E243:U243" si="30">SUM(E236:E242)</f>
        <v>25.939999999999998</v>
      </c>
      <c r="F243" s="2">
        <f t="shared" si="30"/>
        <v>80.3</v>
      </c>
      <c r="G243" s="2">
        <f t="shared" si="30"/>
        <v>678.4</v>
      </c>
      <c r="H243" s="2">
        <f t="shared" si="30"/>
        <v>0.47000000000000003</v>
      </c>
      <c r="I243" s="2">
        <f t="shared" si="30"/>
        <v>0.33000000000000007</v>
      </c>
      <c r="J243" s="2">
        <f t="shared" si="30"/>
        <v>144.13</v>
      </c>
      <c r="K243" s="2">
        <f t="shared" si="30"/>
        <v>0.14000000000000001</v>
      </c>
      <c r="L243" s="2">
        <f t="shared" si="30"/>
        <v>9.49</v>
      </c>
      <c r="M243" s="2">
        <f t="shared" si="30"/>
        <v>610.01</v>
      </c>
      <c r="N243" s="2">
        <f t="shared" si="30"/>
        <v>1013.27</v>
      </c>
      <c r="O243" s="2">
        <f t="shared" si="30"/>
        <v>182.68</v>
      </c>
      <c r="P243" s="2">
        <f t="shared" si="30"/>
        <v>173.03</v>
      </c>
      <c r="Q243" s="2">
        <f t="shared" si="30"/>
        <v>433.31</v>
      </c>
      <c r="R243" s="2">
        <f t="shared" si="30"/>
        <v>8.58</v>
      </c>
      <c r="S243" s="2">
        <f t="shared" si="30"/>
        <v>59.55</v>
      </c>
      <c r="T243" s="2">
        <f t="shared" si="30"/>
        <v>12.999999999999998</v>
      </c>
      <c r="U243" s="2">
        <f t="shared" si="30"/>
        <v>105.37</v>
      </c>
    </row>
    <row r="244" spans="1:21" ht="15.75" customHeight="1">
      <c r="A244" s="3"/>
      <c r="B244" s="2" t="s">
        <v>47</v>
      </c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>
      <c r="A245" s="3" t="s">
        <v>63</v>
      </c>
      <c r="B245" s="3" t="s">
        <v>64</v>
      </c>
      <c r="C245" s="3">
        <v>50</v>
      </c>
      <c r="D245" s="3">
        <v>3.9</v>
      </c>
      <c r="E245" s="3">
        <v>3.4</v>
      </c>
      <c r="F245" s="3">
        <v>25.4</v>
      </c>
      <c r="G245" s="3">
        <v>147.4</v>
      </c>
      <c r="H245" s="3">
        <v>0.05</v>
      </c>
      <c r="I245" s="3">
        <v>0.03</v>
      </c>
      <c r="J245" s="3">
        <v>15.93</v>
      </c>
      <c r="K245" s="3">
        <v>0.12</v>
      </c>
      <c r="L245" s="3">
        <v>0</v>
      </c>
      <c r="M245" s="3">
        <v>200.57</v>
      </c>
      <c r="N245" s="3">
        <v>42.12</v>
      </c>
      <c r="O245" s="3">
        <v>14.69</v>
      </c>
      <c r="P245" s="3">
        <v>5.43</v>
      </c>
      <c r="Q245" s="3">
        <v>34.11</v>
      </c>
      <c r="R245" s="3">
        <v>0.47</v>
      </c>
      <c r="S245" s="3">
        <v>27.8</v>
      </c>
      <c r="T245" s="3">
        <v>2.63</v>
      </c>
      <c r="U245" s="3">
        <v>9.19</v>
      </c>
    </row>
    <row r="246" spans="1:21">
      <c r="A246" s="8" t="s">
        <v>166</v>
      </c>
      <c r="B246" s="8" t="s">
        <v>167</v>
      </c>
      <c r="C246" s="3">
        <v>150</v>
      </c>
      <c r="D246" s="3">
        <v>0.1</v>
      </c>
      <c r="E246" s="3">
        <v>0.1</v>
      </c>
      <c r="F246" s="3">
        <v>8.5</v>
      </c>
      <c r="G246" s="3">
        <v>35.6</v>
      </c>
      <c r="H246" s="3">
        <v>0</v>
      </c>
      <c r="I246" s="3">
        <v>0</v>
      </c>
      <c r="J246" s="3">
        <v>0</v>
      </c>
      <c r="K246" s="3">
        <v>0</v>
      </c>
      <c r="L246" s="3">
        <v>0.8</v>
      </c>
      <c r="M246" s="3">
        <v>0</v>
      </c>
      <c r="N246" s="3">
        <v>0</v>
      </c>
      <c r="O246" s="3">
        <v>8.9</v>
      </c>
      <c r="P246" s="3">
        <v>2.8</v>
      </c>
      <c r="Q246" s="3">
        <v>1.9</v>
      </c>
      <c r="R246" s="3">
        <v>0.4</v>
      </c>
      <c r="S246" s="3">
        <v>0</v>
      </c>
      <c r="T246" s="3">
        <v>0</v>
      </c>
      <c r="U246" s="3">
        <v>0</v>
      </c>
    </row>
    <row r="247" spans="1:21">
      <c r="A247" s="3"/>
      <c r="B247" s="2" t="s">
        <v>49</v>
      </c>
      <c r="C247" s="2">
        <f t="shared" ref="C247:U247" si="31">SUM(C245:C246)</f>
        <v>200</v>
      </c>
      <c r="D247" s="2">
        <f t="shared" si="31"/>
        <v>4</v>
      </c>
      <c r="E247" s="2">
        <f t="shared" si="31"/>
        <v>3.5</v>
      </c>
      <c r="F247" s="2">
        <f t="shared" si="31"/>
        <v>33.9</v>
      </c>
      <c r="G247" s="2">
        <f t="shared" si="31"/>
        <v>183</v>
      </c>
      <c r="H247" s="2">
        <f t="shared" si="31"/>
        <v>0.05</v>
      </c>
      <c r="I247" s="2">
        <f t="shared" si="31"/>
        <v>0.03</v>
      </c>
      <c r="J247" s="2">
        <f t="shared" si="31"/>
        <v>15.93</v>
      </c>
      <c r="K247" s="2">
        <f t="shared" si="31"/>
        <v>0.12</v>
      </c>
      <c r="L247" s="2">
        <f t="shared" si="31"/>
        <v>0.8</v>
      </c>
      <c r="M247" s="2">
        <f t="shared" si="31"/>
        <v>200.57</v>
      </c>
      <c r="N247" s="2">
        <f t="shared" si="31"/>
        <v>42.12</v>
      </c>
      <c r="O247" s="2">
        <f t="shared" si="31"/>
        <v>23.59</v>
      </c>
      <c r="P247" s="2">
        <f t="shared" si="31"/>
        <v>8.23</v>
      </c>
      <c r="Q247" s="2">
        <f t="shared" si="31"/>
        <v>36.01</v>
      </c>
      <c r="R247" s="2">
        <f t="shared" si="31"/>
        <v>0.87</v>
      </c>
      <c r="S247" s="2">
        <f t="shared" si="31"/>
        <v>27.8</v>
      </c>
      <c r="T247" s="2">
        <f t="shared" si="31"/>
        <v>2.63</v>
      </c>
      <c r="U247" s="2">
        <f t="shared" si="31"/>
        <v>9.19</v>
      </c>
    </row>
    <row r="248" spans="1:21">
      <c r="A248" s="3"/>
      <c r="B248" s="5" t="s">
        <v>50</v>
      </c>
      <c r="C248" s="5">
        <f t="shared" ref="C248:U248" si="32">C231+C234+C243+C247</f>
        <v>1360</v>
      </c>
      <c r="D248" s="5">
        <f t="shared" si="32"/>
        <v>48.17</v>
      </c>
      <c r="E248" s="5">
        <f t="shared" si="32"/>
        <v>39.339999999999996</v>
      </c>
      <c r="F248" s="5">
        <f t="shared" si="32"/>
        <v>154.6</v>
      </c>
      <c r="G248" s="5">
        <f t="shared" si="32"/>
        <v>1165</v>
      </c>
      <c r="H248" s="5">
        <f t="shared" si="32"/>
        <v>0.65000000000000013</v>
      </c>
      <c r="I248" s="5">
        <f t="shared" si="32"/>
        <v>0.82000000000000006</v>
      </c>
      <c r="J248" s="5">
        <f t="shared" si="32"/>
        <v>224.48000000000002</v>
      </c>
      <c r="K248" s="5">
        <f t="shared" si="32"/>
        <v>0.28000000000000003</v>
      </c>
      <c r="L248" s="5">
        <f t="shared" si="32"/>
        <v>11.790000000000001</v>
      </c>
      <c r="M248" s="5">
        <f t="shared" si="32"/>
        <v>1104.25</v>
      </c>
      <c r="N248" s="5">
        <f t="shared" si="32"/>
        <v>1579.2799999999997</v>
      </c>
      <c r="O248" s="5">
        <f t="shared" si="32"/>
        <v>658.65000000000009</v>
      </c>
      <c r="P248" s="5">
        <f t="shared" si="32"/>
        <v>241.13</v>
      </c>
      <c r="Q248" s="5">
        <f t="shared" si="32"/>
        <v>802.53</v>
      </c>
      <c r="R248" s="5">
        <f t="shared" si="32"/>
        <v>10.69</v>
      </c>
      <c r="S248" s="5">
        <f t="shared" si="32"/>
        <v>127</v>
      </c>
      <c r="T248" s="5">
        <f t="shared" si="32"/>
        <v>21.88</v>
      </c>
      <c r="U248" s="5">
        <f t="shared" si="32"/>
        <v>191.02</v>
      </c>
    </row>
    <row r="250" spans="1:21" ht="15.75">
      <c r="A250" s="30" t="s">
        <v>163</v>
      </c>
      <c r="B250" s="30"/>
      <c r="C250" s="30"/>
      <c r="D250" s="30"/>
      <c r="E250" s="30"/>
      <c r="F250" s="30"/>
      <c r="G250" s="30"/>
      <c r="H250" s="30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  <c r="T250" s="30"/>
      <c r="U250" s="30"/>
    </row>
    <row r="251" spans="1:21">
      <c r="A251" s="7" t="s">
        <v>0</v>
      </c>
      <c r="B251" s="7" t="s">
        <v>1</v>
      </c>
      <c r="C251" s="7" t="s">
        <v>2</v>
      </c>
      <c r="D251" s="7" t="s">
        <v>3</v>
      </c>
      <c r="E251" s="7" t="s">
        <v>4</v>
      </c>
      <c r="F251" s="7" t="s">
        <v>5</v>
      </c>
      <c r="G251" s="7" t="s">
        <v>6</v>
      </c>
      <c r="H251" s="7" t="s">
        <v>7</v>
      </c>
      <c r="I251" s="7" t="s">
        <v>8</v>
      </c>
      <c r="J251" s="7" t="s">
        <v>9</v>
      </c>
      <c r="K251" s="7" t="s">
        <v>10</v>
      </c>
      <c r="L251" s="7" t="s">
        <v>11</v>
      </c>
      <c r="M251" s="7" t="s">
        <v>12</v>
      </c>
      <c r="N251" s="7" t="s">
        <v>13</v>
      </c>
      <c r="O251" s="7" t="s">
        <v>14</v>
      </c>
      <c r="P251" s="7" t="s">
        <v>15</v>
      </c>
      <c r="Q251" s="7" t="s">
        <v>16</v>
      </c>
      <c r="R251" s="7" t="s">
        <v>17</v>
      </c>
      <c r="S251" s="7" t="s">
        <v>18</v>
      </c>
      <c r="T251" s="7" t="s">
        <v>19</v>
      </c>
      <c r="U251" s="7" t="s">
        <v>20</v>
      </c>
    </row>
    <row r="252" spans="1:21">
      <c r="A252" s="7"/>
      <c r="B252" s="7"/>
      <c r="C252" s="7" t="s">
        <v>21</v>
      </c>
      <c r="D252" s="7" t="s">
        <v>21</v>
      </c>
      <c r="E252" s="7" t="s">
        <v>21</v>
      </c>
      <c r="F252" s="7" t="s">
        <v>21</v>
      </c>
      <c r="G252" s="7" t="s">
        <v>22</v>
      </c>
      <c r="H252" s="7" t="s">
        <v>23</v>
      </c>
      <c r="I252" s="7" t="s">
        <v>23</v>
      </c>
      <c r="J252" s="7" t="s">
        <v>24</v>
      </c>
      <c r="K252" s="7" t="s">
        <v>25</v>
      </c>
      <c r="L252" s="7" t="s">
        <v>23</v>
      </c>
      <c r="M252" s="7" t="s">
        <v>23</v>
      </c>
      <c r="N252" s="7" t="s">
        <v>23</v>
      </c>
      <c r="O252" s="7" t="s">
        <v>23</v>
      </c>
      <c r="P252" s="7" t="s">
        <v>23</v>
      </c>
      <c r="Q252" s="7" t="s">
        <v>23</v>
      </c>
      <c r="R252" s="7" t="s">
        <v>23</v>
      </c>
      <c r="S252" s="7" t="s">
        <v>25</v>
      </c>
      <c r="T252" s="7" t="s">
        <v>25</v>
      </c>
      <c r="U252" s="7" t="s">
        <v>25</v>
      </c>
    </row>
    <row r="253" spans="1:21">
      <c r="A253" s="3"/>
      <c r="B253" s="4" t="s">
        <v>110</v>
      </c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spans="1:21">
      <c r="A254" s="3"/>
      <c r="B254" s="2" t="s">
        <v>27</v>
      </c>
      <c r="C254" s="6" t="s">
        <v>149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spans="1:21">
      <c r="A255" s="3" t="s">
        <v>52</v>
      </c>
      <c r="B255" s="3" t="s">
        <v>53</v>
      </c>
      <c r="C255" s="3">
        <v>10</v>
      </c>
      <c r="D255" s="3">
        <v>2.2999999999999998</v>
      </c>
      <c r="E255" s="3">
        <v>3</v>
      </c>
      <c r="F255" s="3">
        <v>0</v>
      </c>
      <c r="G255" s="3">
        <v>35.799999999999997</v>
      </c>
      <c r="H255" s="3">
        <v>0</v>
      </c>
      <c r="I255" s="3">
        <v>0.03</v>
      </c>
      <c r="J255" s="3">
        <v>26</v>
      </c>
      <c r="K255" s="3">
        <v>0.1</v>
      </c>
      <c r="L255" s="3">
        <v>7.0000000000000007E-2</v>
      </c>
      <c r="M255" s="3">
        <v>81</v>
      </c>
      <c r="N255" s="3">
        <v>8.8000000000000007</v>
      </c>
      <c r="O255" s="3">
        <v>88</v>
      </c>
      <c r="P255" s="3">
        <v>3.5</v>
      </c>
      <c r="Q255" s="3">
        <v>50</v>
      </c>
      <c r="R255" s="3">
        <v>0.1</v>
      </c>
      <c r="S255" s="3">
        <v>0</v>
      </c>
      <c r="T255" s="3">
        <v>1.45</v>
      </c>
      <c r="U255" s="3">
        <v>0</v>
      </c>
    </row>
    <row r="256" spans="1:21" ht="17.25" customHeight="1">
      <c r="A256" s="3" t="s">
        <v>115</v>
      </c>
      <c r="B256" s="3" t="s">
        <v>116</v>
      </c>
      <c r="C256" s="3">
        <v>180</v>
      </c>
      <c r="D256" s="3">
        <v>4.4000000000000004</v>
      </c>
      <c r="E256" s="3">
        <v>4</v>
      </c>
      <c r="F256" s="3">
        <v>16.5</v>
      </c>
      <c r="G256" s="3">
        <v>120.1</v>
      </c>
      <c r="H256" s="3">
        <v>0.04</v>
      </c>
      <c r="I256" s="3">
        <v>0.16</v>
      </c>
      <c r="J256" s="3">
        <v>21.49</v>
      </c>
      <c r="K256" s="3">
        <v>0.02</v>
      </c>
      <c r="L256" s="3">
        <v>0.66</v>
      </c>
      <c r="M256" s="3">
        <v>102.36</v>
      </c>
      <c r="N256" s="3">
        <v>165.14</v>
      </c>
      <c r="O256" s="3">
        <v>151.69</v>
      </c>
      <c r="P256" s="3">
        <v>21.65</v>
      </c>
      <c r="Q256" s="3">
        <v>118.04</v>
      </c>
      <c r="R256" s="3">
        <v>0.25</v>
      </c>
      <c r="S256" s="3">
        <v>18.739999999999998</v>
      </c>
      <c r="T256" s="3">
        <v>4.1500000000000004</v>
      </c>
      <c r="U256" s="3">
        <v>32.450000000000003</v>
      </c>
    </row>
    <row r="257" spans="1:21">
      <c r="A257" s="3" t="s">
        <v>85</v>
      </c>
      <c r="B257" s="3" t="s">
        <v>86</v>
      </c>
      <c r="C257" s="3">
        <v>150</v>
      </c>
      <c r="D257" s="3">
        <v>0.1</v>
      </c>
      <c r="E257" s="3">
        <v>0</v>
      </c>
      <c r="F257" s="3">
        <v>4.8</v>
      </c>
      <c r="G257" s="3">
        <v>19.600000000000001</v>
      </c>
      <c r="H257" s="3">
        <v>0</v>
      </c>
      <c r="I257" s="3">
        <v>0</v>
      </c>
      <c r="J257" s="3">
        <v>0.11</v>
      </c>
      <c r="K257" s="3">
        <v>0</v>
      </c>
      <c r="L257" s="3">
        <v>0.02</v>
      </c>
      <c r="M257" s="3">
        <v>0.27</v>
      </c>
      <c r="N257" s="3">
        <v>7.85</v>
      </c>
      <c r="O257" s="3">
        <v>47.93</v>
      </c>
      <c r="P257" s="3">
        <v>1.44</v>
      </c>
      <c r="Q257" s="3">
        <v>2.69</v>
      </c>
      <c r="R257" s="3">
        <v>0.28000000000000003</v>
      </c>
      <c r="S257" s="3">
        <v>0</v>
      </c>
      <c r="T257" s="3">
        <v>0</v>
      </c>
      <c r="U257" s="3">
        <v>0</v>
      </c>
    </row>
    <row r="258" spans="1:21">
      <c r="A258" s="3" t="s">
        <v>32</v>
      </c>
      <c r="B258" s="3" t="s">
        <v>33</v>
      </c>
      <c r="C258" s="3">
        <v>20</v>
      </c>
      <c r="D258" s="3">
        <v>1.6</v>
      </c>
      <c r="E258" s="3">
        <v>0.2</v>
      </c>
      <c r="F258" s="3">
        <v>9.8000000000000007</v>
      </c>
      <c r="G258" s="3">
        <v>47.5</v>
      </c>
      <c r="H258" s="3">
        <v>0.03</v>
      </c>
      <c r="I258" s="3">
        <v>0.01</v>
      </c>
      <c r="J258" s="3">
        <v>0</v>
      </c>
      <c r="K258" s="3">
        <v>0</v>
      </c>
      <c r="L258" s="3">
        <v>0</v>
      </c>
      <c r="M258" s="3">
        <v>88.6</v>
      </c>
      <c r="N258" s="3">
        <v>27.2</v>
      </c>
      <c r="O258" s="3">
        <v>4.5999999999999996</v>
      </c>
      <c r="P258" s="3">
        <v>6.8</v>
      </c>
      <c r="Q258" s="3">
        <v>17.8</v>
      </c>
      <c r="R258" s="3">
        <v>0.4</v>
      </c>
      <c r="S258" s="3">
        <v>0.64</v>
      </c>
      <c r="T258" s="3">
        <v>1.2</v>
      </c>
      <c r="U258" s="3">
        <v>2.9</v>
      </c>
    </row>
    <row r="259" spans="1:21">
      <c r="A259" s="3"/>
      <c r="B259" s="2" t="s">
        <v>34</v>
      </c>
      <c r="C259" s="2">
        <f>SUM(C255:C258)</f>
        <v>360</v>
      </c>
      <c r="D259" s="2">
        <f>SUM(D255:D258)</f>
        <v>8.4</v>
      </c>
      <c r="E259" s="2">
        <f>SUM(E255:E258)</f>
        <v>7.2</v>
      </c>
      <c r="F259" s="2">
        <f>SUM(F255:F258)</f>
        <v>31.1</v>
      </c>
      <c r="G259" s="2">
        <f>SUM(G255:G258)</f>
        <v>222.99999999999997</v>
      </c>
      <c r="H259" s="2">
        <f>SUM(H255:H258)</f>
        <v>7.0000000000000007E-2</v>
      </c>
      <c r="I259" s="2">
        <f>SUM(I255:I258)</f>
        <v>0.2</v>
      </c>
      <c r="J259" s="2">
        <f>SUM(J255:J258)</f>
        <v>47.599999999999994</v>
      </c>
      <c r="K259" s="2">
        <f>SUM(K255:K258)</f>
        <v>0.12000000000000001</v>
      </c>
      <c r="L259" s="2">
        <f>SUM(L255:L258)</f>
        <v>0.75</v>
      </c>
      <c r="M259" s="2">
        <f>SUM(M255:M258)</f>
        <v>272.23</v>
      </c>
      <c r="N259" s="2">
        <f>SUM(N255:N258)</f>
        <v>208.98999999999998</v>
      </c>
      <c r="O259" s="2">
        <f>SUM(O255:O258)</f>
        <v>292.22000000000003</v>
      </c>
      <c r="P259" s="2">
        <f>SUM(P255:P258)</f>
        <v>33.39</v>
      </c>
      <c r="Q259" s="2">
        <f>SUM(Q255:Q258)</f>
        <v>188.53000000000003</v>
      </c>
      <c r="R259" s="2">
        <f>SUM(R255:R258)</f>
        <v>1.03</v>
      </c>
      <c r="S259" s="2">
        <f>SUM(S255:S258)</f>
        <v>19.38</v>
      </c>
      <c r="T259" s="2">
        <f>SUM(T255:T258)</f>
        <v>6.8000000000000007</v>
      </c>
      <c r="U259" s="2">
        <f>SUM(U255:U258)</f>
        <v>35.35</v>
      </c>
    </row>
    <row r="260" spans="1:21">
      <c r="A260" s="3"/>
      <c r="B260" s="2" t="s">
        <v>35</v>
      </c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spans="1:21">
      <c r="A261" s="3" t="s">
        <v>32</v>
      </c>
      <c r="B261" s="3" t="s">
        <v>36</v>
      </c>
      <c r="C261" s="3">
        <v>150</v>
      </c>
      <c r="D261" s="3">
        <v>4.4000000000000004</v>
      </c>
      <c r="E261" s="3">
        <v>3.8</v>
      </c>
      <c r="F261" s="3">
        <v>7.2</v>
      </c>
      <c r="G261" s="3">
        <v>80</v>
      </c>
      <c r="H261" s="3">
        <v>0.06</v>
      </c>
      <c r="I261" s="3">
        <v>0.23</v>
      </c>
      <c r="J261" s="3">
        <v>33</v>
      </c>
      <c r="K261" s="3">
        <v>0</v>
      </c>
      <c r="L261" s="3">
        <v>1.95</v>
      </c>
      <c r="M261" s="3">
        <v>75</v>
      </c>
      <c r="N261" s="3">
        <v>219</v>
      </c>
      <c r="O261" s="3">
        <v>180</v>
      </c>
      <c r="P261" s="3">
        <v>21</v>
      </c>
      <c r="Q261" s="3">
        <v>135</v>
      </c>
      <c r="R261" s="3">
        <v>0.15</v>
      </c>
      <c r="S261" s="3">
        <v>13.5</v>
      </c>
      <c r="T261" s="3">
        <v>3</v>
      </c>
      <c r="U261" s="3">
        <v>30</v>
      </c>
    </row>
    <row r="262" spans="1:21">
      <c r="A262" s="3"/>
      <c r="B262" s="2" t="s">
        <v>37</v>
      </c>
      <c r="C262" s="2">
        <v>150</v>
      </c>
      <c r="D262" s="2">
        <v>4.4000000000000004</v>
      </c>
      <c r="E262" s="2">
        <v>3.8</v>
      </c>
      <c r="F262" s="2">
        <v>7.2</v>
      </c>
      <c r="G262" s="2">
        <v>80</v>
      </c>
      <c r="H262" s="2">
        <v>0.06</v>
      </c>
      <c r="I262" s="2">
        <v>0.23</v>
      </c>
      <c r="J262" s="2">
        <v>33</v>
      </c>
      <c r="K262" s="2">
        <v>0</v>
      </c>
      <c r="L262" s="2">
        <v>1.95</v>
      </c>
      <c r="M262" s="2">
        <v>75</v>
      </c>
      <c r="N262" s="2">
        <v>219</v>
      </c>
      <c r="O262" s="2">
        <v>180</v>
      </c>
      <c r="P262" s="2">
        <v>21</v>
      </c>
      <c r="Q262" s="2">
        <v>135</v>
      </c>
      <c r="R262" s="2">
        <v>0.15</v>
      </c>
      <c r="S262" s="2">
        <v>13.5</v>
      </c>
      <c r="T262" s="2">
        <v>3</v>
      </c>
      <c r="U262" s="2">
        <v>30</v>
      </c>
    </row>
    <row r="263" spans="1:21">
      <c r="A263" s="3"/>
      <c r="B263" s="2" t="s">
        <v>38</v>
      </c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spans="1:21" ht="30">
      <c r="A264" s="8" t="s">
        <v>179</v>
      </c>
      <c r="B264" s="15" t="s">
        <v>180</v>
      </c>
      <c r="C264" s="3">
        <v>50</v>
      </c>
      <c r="D264" s="3">
        <v>1.27</v>
      </c>
      <c r="E264" s="3">
        <v>5.08</v>
      </c>
      <c r="F264" s="3">
        <v>5.2</v>
      </c>
      <c r="G264" s="3">
        <v>71.5</v>
      </c>
      <c r="H264" s="3">
        <v>0.01</v>
      </c>
      <c r="I264" s="3">
        <v>0.02</v>
      </c>
      <c r="J264" s="3">
        <v>61.13</v>
      </c>
      <c r="K264" s="3">
        <v>0</v>
      </c>
      <c r="L264" s="3">
        <v>11</v>
      </c>
      <c r="M264" s="3">
        <v>56</v>
      </c>
      <c r="N264" s="3">
        <v>171</v>
      </c>
      <c r="O264" s="3">
        <v>29</v>
      </c>
      <c r="P264" s="3">
        <v>12</v>
      </c>
      <c r="Q264" s="3">
        <v>22</v>
      </c>
      <c r="R264" s="3">
        <v>0.3</v>
      </c>
      <c r="S264" s="3">
        <v>8.9499999999999993</v>
      </c>
      <c r="T264" s="3">
        <v>0.2</v>
      </c>
      <c r="U264" s="3">
        <v>10.55</v>
      </c>
    </row>
    <row r="265" spans="1:21">
      <c r="A265" s="3" t="s">
        <v>39</v>
      </c>
      <c r="B265" s="8" t="s">
        <v>169</v>
      </c>
      <c r="C265" s="3">
        <v>200</v>
      </c>
      <c r="D265" s="3">
        <v>5.2</v>
      </c>
      <c r="E265" s="3">
        <v>2.8</v>
      </c>
      <c r="F265" s="3">
        <v>18.5</v>
      </c>
      <c r="G265" s="3">
        <v>119.6</v>
      </c>
      <c r="H265" s="3">
        <v>0.09</v>
      </c>
      <c r="I265" s="3">
        <v>0.05</v>
      </c>
      <c r="J265" s="3">
        <v>97.51</v>
      </c>
      <c r="K265" s="3">
        <v>0</v>
      </c>
      <c r="L265" s="3">
        <v>6.89</v>
      </c>
      <c r="M265" s="3">
        <v>93.01</v>
      </c>
      <c r="N265" s="3">
        <v>410.42</v>
      </c>
      <c r="O265" s="3">
        <v>13.73</v>
      </c>
      <c r="P265" s="3">
        <v>20.84</v>
      </c>
      <c r="Q265" s="3">
        <v>54.56</v>
      </c>
      <c r="R265" s="3">
        <v>0.86</v>
      </c>
      <c r="S265" s="3">
        <v>16.760000000000002</v>
      </c>
      <c r="T265" s="3">
        <v>0.23</v>
      </c>
      <c r="U265" s="3">
        <v>32.72</v>
      </c>
    </row>
    <row r="266" spans="1:21">
      <c r="A266" s="3" t="s">
        <v>94</v>
      </c>
      <c r="B266" s="3" t="s">
        <v>95</v>
      </c>
      <c r="C266" s="3">
        <v>130</v>
      </c>
      <c r="D266" s="3">
        <v>2.7</v>
      </c>
      <c r="E266" s="3">
        <v>4.5999999999999996</v>
      </c>
      <c r="F266" s="3">
        <v>17.2</v>
      </c>
      <c r="G266" s="3">
        <v>120.8</v>
      </c>
      <c r="H266" s="3">
        <v>0.1</v>
      </c>
      <c r="I266" s="3">
        <v>0.09</v>
      </c>
      <c r="J266" s="3">
        <v>20.62</v>
      </c>
      <c r="K266" s="3">
        <v>0.08</v>
      </c>
      <c r="L266" s="3">
        <v>8.84</v>
      </c>
      <c r="M266" s="3">
        <v>140.21</v>
      </c>
      <c r="N266" s="3">
        <v>541.52</v>
      </c>
      <c r="O266" s="3">
        <v>34.22</v>
      </c>
      <c r="P266" s="3">
        <v>24.47</v>
      </c>
      <c r="Q266" s="3">
        <v>73.209999999999994</v>
      </c>
      <c r="R266" s="3">
        <v>0.89</v>
      </c>
      <c r="S266" s="3">
        <v>24.67</v>
      </c>
      <c r="T266" s="3">
        <v>0.68</v>
      </c>
      <c r="U266" s="3">
        <v>37.090000000000003</v>
      </c>
    </row>
    <row r="267" spans="1:21">
      <c r="A267" s="15" t="s">
        <v>186</v>
      </c>
      <c r="B267" s="8" t="s">
        <v>187</v>
      </c>
      <c r="C267" s="22" t="s">
        <v>188</v>
      </c>
      <c r="D267" s="3">
        <v>9.3000000000000007</v>
      </c>
      <c r="E267" s="3">
        <v>7.1</v>
      </c>
      <c r="F267" s="3">
        <v>11.8</v>
      </c>
      <c r="G267" s="3">
        <v>148.6</v>
      </c>
      <c r="H267" s="3">
        <v>0</v>
      </c>
      <c r="I267" s="3">
        <v>0</v>
      </c>
      <c r="J267" s="3">
        <v>0.1</v>
      </c>
      <c r="K267" s="3">
        <v>0</v>
      </c>
      <c r="L267" s="3">
        <v>1.4</v>
      </c>
      <c r="M267" s="3">
        <v>0</v>
      </c>
      <c r="N267" s="3">
        <v>0</v>
      </c>
      <c r="O267" s="3">
        <v>14.7</v>
      </c>
      <c r="P267" s="3">
        <v>18.899999999999999</v>
      </c>
      <c r="Q267" s="3">
        <v>97</v>
      </c>
      <c r="R267" s="3">
        <v>1.7</v>
      </c>
      <c r="S267" s="3">
        <v>0</v>
      </c>
      <c r="T267" s="3">
        <v>0</v>
      </c>
      <c r="U267" s="3">
        <v>0</v>
      </c>
    </row>
    <row r="268" spans="1:21">
      <c r="A268" s="3" t="s">
        <v>42</v>
      </c>
      <c r="B268" s="3" t="s">
        <v>43</v>
      </c>
      <c r="C268" s="3">
        <v>150</v>
      </c>
      <c r="D268" s="3">
        <v>0.4</v>
      </c>
      <c r="E268" s="3">
        <v>0</v>
      </c>
      <c r="F268" s="3">
        <v>14.8</v>
      </c>
      <c r="G268" s="3">
        <v>60.7</v>
      </c>
      <c r="H268" s="3">
        <v>0</v>
      </c>
      <c r="I268" s="3">
        <v>0</v>
      </c>
      <c r="J268" s="3">
        <v>11.25</v>
      </c>
      <c r="K268" s="3">
        <v>0</v>
      </c>
      <c r="L268" s="3">
        <v>0.02</v>
      </c>
      <c r="M268" s="3">
        <v>0.04</v>
      </c>
      <c r="N268" s="3">
        <v>0.13</v>
      </c>
      <c r="O268" s="3">
        <v>81.06</v>
      </c>
      <c r="P268" s="3">
        <v>1.58</v>
      </c>
      <c r="Q268" s="3">
        <v>3.23</v>
      </c>
      <c r="R268" s="3">
        <v>0.06</v>
      </c>
      <c r="S268" s="3">
        <v>0</v>
      </c>
      <c r="T268" s="3">
        <v>0</v>
      </c>
      <c r="U268" s="3">
        <v>0</v>
      </c>
    </row>
    <row r="269" spans="1:21">
      <c r="A269" s="3" t="s">
        <v>32</v>
      </c>
      <c r="B269" s="3" t="s">
        <v>44</v>
      </c>
      <c r="C269" s="3">
        <v>20</v>
      </c>
      <c r="D269" s="3">
        <v>1.5</v>
      </c>
      <c r="E269" s="3">
        <v>0.2</v>
      </c>
      <c r="F269" s="3">
        <v>9.8000000000000007</v>
      </c>
      <c r="G269" s="3">
        <v>46.9</v>
      </c>
      <c r="H269" s="3">
        <v>0.02</v>
      </c>
      <c r="I269" s="3">
        <v>0.01</v>
      </c>
      <c r="J269" s="3">
        <v>0</v>
      </c>
      <c r="K269" s="3">
        <v>0</v>
      </c>
      <c r="L269" s="3">
        <v>0</v>
      </c>
      <c r="M269" s="3">
        <v>99.8</v>
      </c>
      <c r="N269" s="3">
        <v>18.600000000000001</v>
      </c>
      <c r="O269" s="3">
        <v>4</v>
      </c>
      <c r="P269" s="3">
        <v>2.8</v>
      </c>
      <c r="Q269" s="3">
        <v>13</v>
      </c>
      <c r="R269" s="3">
        <v>0.22</v>
      </c>
      <c r="S269" s="3">
        <v>0.64</v>
      </c>
      <c r="T269" s="3">
        <v>1.2</v>
      </c>
      <c r="U269" s="3">
        <v>2.9</v>
      </c>
    </row>
    <row r="270" spans="1:21">
      <c r="A270" s="3" t="s">
        <v>32</v>
      </c>
      <c r="B270" s="3" t="s">
        <v>45</v>
      </c>
      <c r="C270" s="3">
        <v>20</v>
      </c>
      <c r="D270" s="3">
        <v>1.3</v>
      </c>
      <c r="E270" s="3">
        <v>0.2</v>
      </c>
      <c r="F270" s="3">
        <v>6.7</v>
      </c>
      <c r="G270" s="3">
        <v>34.200000000000003</v>
      </c>
      <c r="H270" s="3">
        <v>0.04</v>
      </c>
      <c r="I270" s="3">
        <v>0.02</v>
      </c>
      <c r="J270" s="3">
        <v>0</v>
      </c>
      <c r="K270" s="3">
        <v>0</v>
      </c>
      <c r="L270" s="3">
        <v>0</v>
      </c>
      <c r="M270" s="3">
        <v>122</v>
      </c>
      <c r="N270" s="3">
        <v>49</v>
      </c>
      <c r="O270" s="3">
        <v>7</v>
      </c>
      <c r="P270" s="3">
        <v>9.4</v>
      </c>
      <c r="Q270" s="3">
        <v>31.6</v>
      </c>
      <c r="R270" s="3">
        <v>0.78</v>
      </c>
      <c r="S270" s="3">
        <v>0</v>
      </c>
      <c r="T270" s="3">
        <v>6.18</v>
      </c>
      <c r="U270" s="3">
        <v>0</v>
      </c>
    </row>
    <row r="271" spans="1:21">
      <c r="A271" s="3"/>
      <c r="B271" s="2" t="s">
        <v>46</v>
      </c>
      <c r="C271" s="2">
        <v>650</v>
      </c>
      <c r="D271" s="2">
        <f t="shared" ref="D271:U271" si="33">SUM(D264:D270)</f>
        <v>21.67</v>
      </c>
      <c r="E271" s="2">
        <f t="shared" si="33"/>
        <v>19.979999999999997</v>
      </c>
      <c r="F271" s="2">
        <f t="shared" si="33"/>
        <v>84</v>
      </c>
      <c r="G271" s="2">
        <f t="shared" si="33"/>
        <v>602.30000000000007</v>
      </c>
      <c r="H271" s="2">
        <f t="shared" si="33"/>
        <v>0.26</v>
      </c>
      <c r="I271" s="2">
        <f t="shared" si="33"/>
        <v>0.19</v>
      </c>
      <c r="J271" s="2">
        <f t="shared" si="33"/>
        <v>190.61</v>
      </c>
      <c r="K271" s="2">
        <f t="shared" si="33"/>
        <v>0.08</v>
      </c>
      <c r="L271" s="2">
        <f t="shared" si="33"/>
        <v>28.15</v>
      </c>
      <c r="M271" s="2">
        <f t="shared" si="33"/>
        <v>511.06000000000006</v>
      </c>
      <c r="N271" s="2">
        <f t="shared" si="33"/>
        <v>1190.67</v>
      </c>
      <c r="O271" s="2">
        <f t="shared" si="33"/>
        <v>183.71</v>
      </c>
      <c r="P271" s="2">
        <f t="shared" si="33"/>
        <v>89.990000000000009</v>
      </c>
      <c r="Q271" s="2">
        <f t="shared" si="33"/>
        <v>294.60000000000002</v>
      </c>
      <c r="R271" s="2">
        <f t="shared" si="33"/>
        <v>4.8100000000000005</v>
      </c>
      <c r="S271" s="2">
        <f t="shared" si="33"/>
        <v>51.02</v>
      </c>
      <c r="T271" s="2">
        <f t="shared" si="33"/>
        <v>8.49</v>
      </c>
      <c r="U271" s="2">
        <f t="shared" si="33"/>
        <v>83.26</v>
      </c>
    </row>
    <row r="272" spans="1:21">
      <c r="A272" s="3"/>
      <c r="B272" s="2" t="s">
        <v>47</v>
      </c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spans="1:21">
      <c r="A273" s="3" t="s">
        <v>30</v>
      </c>
      <c r="B273" s="3" t="s">
        <v>31</v>
      </c>
      <c r="C273" s="3">
        <v>150</v>
      </c>
      <c r="D273" s="3">
        <v>1.1000000000000001</v>
      </c>
      <c r="E273" s="3">
        <v>0.8</v>
      </c>
      <c r="F273" s="3">
        <v>6.4</v>
      </c>
      <c r="G273" s="3">
        <v>37.700000000000003</v>
      </c>
      <c r="H273" s="3">
        <v>0.01</v>
      </c>
      <c r="I273" s="3">
        <v>0.05</v>
      </c>
      <c r="J273" s="3">
        <v>5.0599999999999996</v>
      </c>
      <c r="K273" s="3">
        <v>0</v>
      </c>
      <c r="L273" s="3">
        <v>0.21</v>
      </c>
      <c r="M273" s="3">
        <v>14.52</v>
      </c>
      <c r="N273" s="3">
        <v>53.29</v>
      </c>
      <c r="O273" s="3">
        <v>75.98</v>
      </c>
      <c r="P273" s="3">
        <v>6</v>
      </c>
      <c r="Q273" s="3">
        <v>32.049999999999997</v>
      </c>
      <c r="R273" s="3">
        <v>0.31</v>
      </c>
      <c r="S273" s="3">
        <v>3.38</v>
      </c>
      <c r="T273" s="3">
        <v>0.66</v>
      </c>
      <c r="U273" s="3">
        <v>7.5</v>
      </c>
    </row>
    <row r="274" spans="1:21">
      <c r="A274" s="8" t="s">
        <v>32</v>
      </c>
      <c r="B274" s="8" t="s">
        <v>178</v>
      </c>
      <c r="C274" s="3">
        <v>130</v>
      </c>
      <c r="D274" s="3">
        <v>3.6</v>
      </c>
      <c r="E274" s="3">
        <v>1.2</v>
      </c>
      <c r="F274" s="3">
        <v>50.4</v>
      </c>
      <c r="G274" s="3">
        <v>226.8</v>
      </c>
      <c r="H274" s="3">
        <v>7.0000000000000007E-2</v>
      </c>
      <c r="I274" s="3">
        <v>0.1</v>
      </c>
      <c r="J274" s="3">
        <v>28.8</v>
      </c>
      <c r="K274" s="3">
        <v>0</v>
      </c>
      <c r="L274" s="3">
        <v>10</v>
      </c>
      <c r="M274" s="3">
        <v>57</v>
      </c>
      <c r="N274" s="3">
        <v>693</v>
      </c>
      <c r="O274" s="3">
        <v>17</v>
      </c>
      <c r="P274" s="3">
        <v>88</v>
      </c>
      <c r="Q274" s="3">
        <v>58</v>
      </c>
      <c r="R274" s="3">
        <v>1.3</v>
      </c>
      <c r="S274" s="3">
        <v>0.12</v>
      </c>
      <c r="T274" s="3">
        <v>2.1</v>
      </c>
      <c r="U274" s="3">
        <v>5.28</v>
      </c>
    </row>
    <row r="275" spans="1:21">
      <c r="A275" s="3" t="s">
        <v>32</v>
      </c>
      <c r="B275" s="3" t="s">
        <v>89</v>
      </c>
      <c r="C275" s="3">
        <v>15</v>
      </c>
      <c r="D275" s="3">
        <v>1.6</v>
      </c>
      <c r="E275" s="3">
        <v>0.2</v>
      </c>
      <c r="F275" s="3">
        <v>10.3</v>
      </c>
      <c r="G275" s="3">
        <v>49.6</v>
      </c>
      <c r="H275" s="3">
        <v>0.03</v>
      </c>
      <c r="I275" s="3">
        <v>0.01</v>
      </c>
      <c r="J275" s="3">
        <v>0</v>
      </c>
      <c r="K275" s="3">
        <v>0</v>
      </c>
      <c r="L275" s="3">
        <v>0</v>
      </c>
      <c r="M275" s="3">
        <v>90.75</v>
      </c>
      <c r="N275" s="3">
        <v>27.75</v>
      </c>
      <c r="O275" s="3">
        <v>4.5</v>
      </c>
      <c r="P275" s="3">
        <v>6.9</v>
      </c>
      <c r="Q275" s="3">
        <v>18.149999999999999</v>
      </c>
      <c r="R275" s="3">
        <v>0.44</v>
      </c>
      <c r="S275" s="3">
        <v>0</v>
      </c>
      <c r="T275" s="3">
        <v>0</v>
      </c>
      <c r="U275" s="3">
        <v>0</v>
      </c>
    </row>
    <row r="276" spans="1:21">
      <c r="A276" s="3"/>
      <c r="B276" s="2" t="s">
        <v>49</v>
      </c>
      <c r="C276" s="2">
        <f t="shared" ref="C276:U276" si="34">SUM(C273:C275)</f>
        <v>295</v>
      </c>
      <c r="D276" s="2">
        <f t="shared" si="34"/>
        <v>6.3000000000000007</v>
      </c>
      <c r="E276" s="2">
        <f t="shared" si="34"/>
        <v>2.2000000000000002</v>
      </c>
      <c r="F276" s="2">
        <f t="shared" si="34"/>
        <v>67.099999999999994</v>
      </c>
      <c r="G276" s="2">
        <f t="shared" si="34"/>
        <v>314.10000000000002</v>
      </c>
      <c r="H276" s="2">
        <f t="shared" si="34"/>
        <v>0.11</v>
      </c>
      <c r="I276" s="2">
        <f t="shared" si="34"/>
        <v>0.16000000000000003</v>
      </c>
      <c r="J276" s="2">
        <f t="shared" si="34"/>
        <v>33.86</v>
      </c>
      <c r="K276" s="2">
        <f t="shared" si="34"/>
        <v>0</v>
      </c>
      <c r="L276" s="2">
        <f t="shared" si="34"/>
        <v>10.210000000000001</v>
      </c>
      <c r="M276" s="2">
        <f t="shared" si="34"/>
        <v>162.26999999999998</v>
      </c>
      <c r="N276" s="2">
        <f t="shared" si="34"/>
        <v>774.04</v>
      </c>
      <c r="O276" s="2">
        <f t="shared" si="34"/>
        <v>97.48</v>
      </c>
      <c r="P276" s="2">
        <f t="shared" si="34"/>
        <v>100.9</v>
      </c>
      <c r="Q276" s="2">
        <f t="shared" si="34"/>
        <v>108.19999999999999</v>
      </c>
      <c r="R276" s="2">
        <f t="shared" si="34"/>
        <v>2.0500000000000003</v>
      </c>
      <c r="S276" s="2">
        <f t="shared" si="34"/>
        <v>3.5</v>
      </c>
      <c r="T276" s="2">
        <f t="shared" si="34"/>
        <v>2.7600000000000002</v>
      </c>
      <c r="U276" s="2">
        <f t="shared" si="34"/>
        <v>12.780000000000001</v>
      </c>
    </row>
    <row r="277" spans="1:21">
      <c r="A277" s="3"/>
      <c r="B277" s="5" t="s">
        <v>50</v>
      </c>
      <c r="C277" s="5">
        <f t="shared" ref="C277:U277" si="35">C259+C262+C271+C276</f>
        <v>1455</v>
      </c>
      <c r="D277" s="5">
        <f t="shared" si="35"/>
        <v>40.769999999999996</v>
      </c>
      <c r="E277" s="5">
        <f t="shared" si="35"/>
        <v>33.18</v>
      </c>
      <c r="F277" s="5">
        <f t="shared" si="35"/>
        <v>189.4</v>
      </c>
      <c r="G277" s="5">
        <f t="shared" si="35"/>
        <v>1219.4000000000001</v>
      </c>
      <c r="H277" s="5">
        <f t="shared" si="35"/>
        <v>0.5</v>
      </c>
      <c r="I277" s="5">
        <f t="shared" si="35"/>
        <v>0.78000000000000014</v>
      </c>
      <c r="J277" s="5">
        <f t="shared" si="35"/>
        <v>305.07000000000005</v>
      </c>
      <c r="K277" s="5">
        <f t="shared" si="35"/>
        <v>0.2</v>
      </c>
      <c r="L277" s="5">
        <f t="shared" si="35"/>
        <v>41.06</v>
      </c>
      <c r="M277" s="5">
        <f t="shared" si="35"/>
        <v>1020.5600000000001</v>
      </c>
      <c r="N277" s="5">
        <f t="shared" si="35"/>
        <v>2392.6999999999998</v>
      </c>
      <c r="O277" s="5">
        <f t="shared" si="35"/>
        <v>753.41000000000008</v>
      </c>
      <c r="P277" s="5">
        <f t="shared" si="35"/>
        <v>245.28</v>
      </c>
      <c r="Q277" s="5">
        <f t="shared" si="35"/>
        <v>726.33000000000015</v>
      </c>
      <c r="R277" s="5">
        <f t="shared" si="35"/>
        <v>8.0400000000000009</v>
      </c>
      <c r="S277" s="5">
        <f t="shared" si="35"/>
        <v>87.4</v>
      </c>
      <c r="T277" s="5">
        <f t="shared" si="35"/>
        <v>21.05</v>
      </c>
      <c r="U277" s="5">
        <f t="shared" si="35"/>
        <v>161.39000000000001</v>
      </c>
    </row>
    <row r="279" spans="1:21" ht="15.75">
      <c r="A279" s="30" t="s">
        <v>164</v>
      </c>
      <c r="B279" s="30"/>
      <c r="C279" s="30"/>
      <c r="D279" s="30"/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</row>
    <row r="280" spans="1:21">
      <c r="A280" s="7" t="s">
        <v>0</v>
      </c>
      <c r="B280" s="7" t="s">
        <v>1</v>
      </c>
      <c r="C280" s="7" t="s">
        <v>2</v>
      </c>
      <c r="D280" s="7" t="s">
        <v>3</v>
      </c>
      <c r="E280" s="7" t="s">
        <v>4</v>
      </c>
      <c r="F280" s="7" t="s">
        <v>5</v>
      </c>
      <c r="G280" s="7" t="s">
        <v>6</v>
      </c>
      <c r="H280" s="7" t="s">
        <v>7</v>
      </c>
      <c r="I280" s="7" t="s">
        <v>8</v>
      </c>
      <c r="J280" s="7" t="s">
        <v>9</v>
      </c>
      <c r="K280" s="7" t="s">
        <v>10</v>
      </c>
      <c r="L280" s="7" t="s">
        <v>11</v>
      </c>
      <c r="M280" s="7" t="s">
        <v>12</v>
      </c>
      <c r="N280" s="7" t="s">
        <v>13</v>
      </c>
      <c r="O280" s="7" t="s">
        <v>14</v>
      </c>
      <c r="P280" s="7" t="s">
        <v>15</v>
      </c>
      <c r="Q280" s="7" t="s">
        <v>16</v>
      </c>
      <c r="R280" s="7" t="s">
        <v>17</v>
      </c>
      <c r="S280" s="7" t="s">
        <v>18</v>
      </c>
      <c r="T280" s="7" t="s">
        <v>19</v>
      </c>
      <c r="U280" s="7" t="s">
        <v>20</v>
      </c>
    </row>
    <row r="281" spans="1:21">
      <c r="A281" s="7"/>
      <c r="B281" s="7"/>
      <c r="C281" s="7" t="s">
        <v>21</v>
      </c>
      <c r="D281" s="7" t="s">
        <v>21</v>
      </c>
      <c r="E281" s="7" t="s">
        <v>21</v>
      </c>
      <c r="F281" s="7" t="s">
        <v>21</v>
      </c>
      <c r="G281" s="7" t="s">
        <v>22</v>
      </c>
      <c r="H281" s="7" t="s">
        <v>23</v>
      </c>
      <c r="I281" s="7" t="s">
        <v>23</v>
      </c>
      <c r="J281" s="7" t="s">
        <v>24</v>
      </c>
      <c r="K281" s="7" t="s">
        <v>25</v>
      </c>
      <c r="L281" s="7" t="s">
        <v>23</v>
      </c>
      <c r="M281" s="7" t="s">
        <v>23</v>
      </c>
      <c r="N281" s="7" t="s">
        <v>23</v>
      </c>
      <c r="O281" s="7" t="s">
        <v>23</v>
      </c>
      <c r="P281" s="7" t="s">
        <v>23</v>
      </c>
      <c r="Q281" s="7" t="s">
        <v>23</v>
      </c>
      <c r="R281" s="7" t="s">
        <v>23</v>
      </c>
      <c r="S281" s="7" t="s">
        <v>25</v>
      </c>
      <c r="T281" s="7" t="s">
        <v>25</v>
      </c>
      <c r="U281" s="7" t="s">
        <v>25</v>
      </c>
    </row>
    <row r="282" spans="1:21">
      <c r="A282" s="3"/>
      <c r="B282" s="4" t="s">
        <v>114</v>
      </c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spans="1:21">
      <c r="A283" s="3"/>
      <c r="B283" s="2" t="s">
        <v>27</v>
      </c>
      <c r="C283" s="6" t="s">
        <v>149</v>
      </c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spans="1:21">
      <c r="A284" s="3" t="s">
        <v>67</v>
      </c>
      <c r="B284" s="3" t="s">
        <v>68</v>
      </c>
      <c r="C284" s="3">
        <v>150</v>
      </c>
      <c r="D284" s="3">
        <v>12.68</v>
      </c>
      <c r="E284" s="3">
        <v>17.95</v>
      </c>
      <c r="F284" s="3">
        <v>3.25</v>
      </c>
      <c r="G284" s="3">
        <v>225.2</v>
      </c>
      <c r="H284" s="3">
        <v>7.0000000000000007E-2</v>
      </c>
      <c r="I284" s="3">
        <v>0.4</v>
      </c>
      <c r="J284" s="3">
        <v>182.66</v>
      </c>
      <c r="K284" s="3">
        <v>2.1800000000000002</v>
      </c>
      <c r="L284" s="3">
        <v>0</v>
      </c>
      <c r="M284" s="3">
        <v>264</v>
      </c>
      <c r="N284" s="3">
        <v>180</v>
      </c>
      <c r="O284" s="3">
        <v>110</v>
      </c>
      <c r="P284" s="3">
        <v>17</v>
      </c>
      <c r="Q284" s="3">
        <v>202</v>
      </c>
      <c r="R284" s="3">
        <v>2.1</v>
      </c>
      <c r="S284" s="3">
        <v>43.65</v>
      </c>
      <c r="T284" s="3">
        <v>26</v>
      </c>
      <c r="U284" s="3">
        <v>62.62</v>
      </c>
    </row>
    <row r="285" spans="1:21">
      <c r="A285" s="3" t="s">
        <v>69</v>
      </c>
      <c r="B285" s="3" t="s">
        <v>70</v>
      </c>
      <c r="C285" s="3">
        <v>155</v>
      </c>
      <c r="D285" s="3">
        <v>0.1</v>
      </c>
      <c r="E285" s="3">
        <v>0</v>
      </c>
      <c r="F285" s="3">
        <v>4.9000000000000004</v>
      </c>
      <c r="G285" s="3">
        <v>20.399999999999999</v>
      </c>
      <c r="H285" s="3">
        <v>0</v>
      </c>
      <c r="I285" s="3">
        <v>0</v>
      </c>
      <c r="J285" s="3">
        <v>0.18</v>
      </c>
      <c r="K285" s="3">
        <v>0</v>
      </c>
      <c r="L285" s="3">
        <v>0.86</v>
      </c>
      <c r="M285" s="3">
        <v>0.71</v>
      </c>
      <c r="N285" s="3">
        <v>14.95</v>
      </c>
      <c r="O285" s="3">
        <v>48.62</v>
      </c>
      <c r="P285" s="3">
        <v>1.98</v>
      </c>
      <c r="Q285" s="3">
        <v>3.7</v>
      </c>
      <c r="R285" s="3">
        <v>0.31</v>
      </c>
      <c r="S285" s="3">
        <v>0.01</v>
      </c>
      <c r="T285" s="3">
        <v>0.02</v>
      </c>
      <c r="U285" s="3">
        <v>0.53</v>
      </c>
    </row>
    <row r="286" spans="1:21">
      <c r="A286" s="3" t="s">
        <v>32</v>
      </c>
      <c r="B286" s="3" t="s">
        <v>33</v>
      </c>
      <c r="C286" s="3">
        <v>20</v>
      </c>
      <c r="D286" s="3">
        <v>1.6</v>
      </c>
      <c r="E286" s="3">
        <v>0.2</v>
      </c>
      <c r="F286" s="3">
        <v>9.8000000000000007</v>
      </c>
      <c r="G286" s="3">
        <v>47.5</v>
      </c>
      <c r="H286" s="3">
        <v>0.03</v>
      </c>
      <c r="I286" s="3">
        <v>0.01</v>
      </c>
      <c r="J286" s="3">
        <v>0</v>
      </c>
      <c r="K286" s="3">
        <v>0</v>
      </c>
      <c r="L286" s="3">
        <v>0</v>
      </c>
      <c r="M286" s="3">
        <v>88.6</v>
      </c>
      <c r="N286" s="3">
        <v>27.2</v>
      </c>
      <c r="O286" s="3">
        <v>4.5999999999999996</v>
      </c>
      <c r="P286" s="3">
        <v>6.8</v>
      </c>
      <c r="Q286" s="3">
        <v>17.8</v>
      </c>
      <c r="R286" s="3">
        <v>0.4</v>
      </c>
      <c r="S286" s="3">
        <v>0.64</v>
      </c>
      <c r="T286" s="3">
        <v>1.2</v>
      </c>
      <c r="U286" s="3">
        <v>2.9</v>
      </c>
    </row>
    <row r="287" spans="1:21">
      <c r="A287" s="3"/>
      <c r="B287" s="2" t="s">
        <v>34</v>
      </c>
      <c r="C287" s="2">
        <f t="shared" ref="C287:U287" si="36">SUM(C284:C286)</f>
        <v>325</v>
      </c>
      <c r="D287" s="2">
        <f t="shared" si="36"/>
        <v>14.379999999999999</v>
      </c>
      <c r="E287" s="2">
        <f t="shared" si="36"/>
        <v>18.149999999999999</v>
      </c>
      <c r="F287" s="2">
        <f t="shared" si="36"/>
        <v>17.950000000000003</v>
      </c>
      <c r="G287" s="2">
        <f t="shared" si="36"/>
        <v>293.10000000000002</v>
      </c>
      <c r="H287" s="2">
        <f t="shared" si="36"/>
        <v>0.1</v>
      </c>
      <c r="I287" s="2">
        <f t="shared" si="36"/>
        <v>0.41000000000000003</v>
      </c>
      <c r="J287" s="2">
        <f t="shared" si="36"/>
        <v>182.84</v>
      </c>
      <c r="K287" s="2">
        <f t="shared" si="36"/>
        <v>2.1800000000000002</v>
      </c>
      <c r="L287" s="2">
        <f t="shared" si="36"/>
        <v>0.86</v>
      </c>
      <c r="M287" s="2">
        <f t="shared" si="36"/>
        <v>353.30999999999995</v>
      </c>
      <c r="N287" s="2">
        <f t="shared" si="36"/>
        <v>222.14999999999998</v>
      </c>
      <c r="O287" s="2">
        <f t="shared" si="36"/>
        <v>163.22</v>
      </c>
      <c r="P287" s="2">
        <f t="shared" si="36"/>
        <v>25.78</v>
      </c>
      <c r="Q287" s="2">
        <f t="shared" si="36"/>
        <v>223.5</v>
      </c>
      <c r="R287" s="2">
        <f t="shared" si="36"/>
        <v>2.81</v>
      </c>
      <c r="S287" s="2">
        <f t="shared" si="36"/>
        <v>44.3</v>
      </c>
      <c r="T287" s="2">
        <f t="shared" si="36"/>
        <v>27.22</v>
      </c>
      <c r="U287" s="2">
        <f t="shared" si="36"/>
        <v>66.05</v>
      </c>
    </row>
    <row r="288" spans="1:21">
      <c r="A288" s="3"/>
      <c r="B288" s="2" t="s">
        <v>35</v>
      </c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spans="1:21">
      <c r="A289" s="3" t="s">
        <v>32</v>
      </c>
      <c r="B289" s="3" t="s">
        <v>56</v>
      </c>
      <c r="C289" s="3">
        <v>150</v>
      </c>
      <c r="D289" s="3">
        <v>4.4000000000000004</v>
      </c>
      <c r="E289" s="3">
        <v>3.8</v>
      </c>
      <c r="F289" s="3">
        <v>6.3</v>
      </c>
      <c r="G289" s="3">
        <v>76.400000000000006</v>
      </c>
      <c r="H289" s="3">
        <v>0.03</v>
      </c>
      <c r="I289" s="3">
        <v>0.2</v>
      </c>
      <c r="J289" s="3">
        <v>33</v>
      </c>
      <c r="K289" s="3">
        <v>0</v>
      </c>
      <c r="L289" s="3">
        <v>0.45</v>
      </c>
      <c r="M289" s="3">
        <v>75</v>
      </c>
      <c r="N289" s="3">
        <v>219</v>
      </c>
      <c r="O289" s="3">
        <v>186</v>
      </c>
      <c r="P289" s="3">
        <v>21</v>
      </c>
      <c r="Q289" s="3">
        <v>138</v>
      </c>
      <c r="R289" s="3">
        <v>0.15</v>
      </c>
      <c r="S289" s="3">
        <v>13.5</v>
      </c>
      <c r="T289" s="3">
        <v>1.5</v>
      </c>
      <c r="U289" s="3">
        <v>30</v>
      </c>
    </row>
    <row r="290" spans="1:21">
      <c r="A290" s="3"/>
      <c r="B290" s="2" t="s">
        <v>37</v>
      </c>
      <c r="C290" s="2">
        <f>C289</f>
        <v>150</v>
      </c>
      <c r="D290" s="2">
        <f t="shared" ref="D290:U290" si="37">D289</f>
        <v>4.4000000000000004</v>
      </c>
      <c r="E290" s="2">
        <f t="shared" si="37"/>
        <v>3.8</v>
      </c>
      <c r="F290" s="2">
        <f t="shared" si="37"/>
        <v>6.3</v>
      </c>
      <c r="G290" s="2">
        <f t="shared" si="37"/>
        <v>76.400000000000006</v>
      </c>
      <c r="H290" s="2">
        <f t="shared" si="37"/>
        <v>0.03</v>
      </c>
      <c r="I290" s="2">
        <f t="shared" si="37"/>
        <v>0.2</v>
      </c>
      <c r="J290" s="2">
        <f t="shared" si="37"/>
        <v>33</v>
      </c>
      <c r="K290" s="2">
        <f t="shared" si="37"/>
        <v>0</v>
      </c>
      <c r="L290" s="2">
        <f t="shared" si="37"/>
        <v>0.45</v>
      </c>
      <c r="M290" s="2">
        <f t="shared" si="37"/>
        <v>75</v>
      </c>
      <c r="N290" s="2">
        <f t="shared" si="37"/>
        <v>219</v>
      </c>
      <c r="O290" s="2">
        <f t="shared" si="37"/>
        <v>186</v>
      </c>
      <c r="P290" s="2">
        <f t="shared" si="37"/>
        <v>21</v>
      </c>
      <c r="Q290" s="2">
        <f t="shared" si="37"/>
        <v>138</v>
      </c>
      <c r="R290" s="2">
        <f t="shared" si="37"/>
        <v>0.15</v>
      </c>
      <c r="S290" s="2">
        <f t="shared" si="37"/>
        <v>13.5</v>
      </c>
      <c r="T290" s="2">
        <f t="shared" si="37"/>
        <v>1.5</v>
      </c>
      <c r="U290" s="2">
        <f t="shared" si="37"/>
        <v>30</v>
      </c>
    </row>
    <row r="291" spans="1:21">
      <c r="A291" s="3"/>
      <c r="B291" s="2" t="s">
        <v>38</v>
      </c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spans="1:21">
      <c r="A292" s="3" t="s">
        <v>117</v>
      </c>
      <c r="B292" s="3" t="s">
        <v>118</v>
      </c>
      <c r="C292" s="3">
        <v>50</v>
      </c>
      <c r="D292" s="3">
        <v>0.59</v>
      </c>
      <c r="E292" s="3">
        <v>4.47</v>
      </c>
      <c r="F292" s="3">
        <v>3.33</v>
      </c>
      <c r="G292" s="3">
        <v>56</v>
      </c>
      <c r="H292" s="3">
        <v>0.01</v>
      </c>
      <c r="I292" s="3">
        <v>0.01</v>
      </c>
      <c r="J292" s="3">
        <v>60.74</v>
      </c>
      <c r="K292" s="3">
        <v>0</v>
      </c>
      <c r="L292" s="3">
        <v>1</v>
      </c>
      <c r="M292" s="3">
        <v>168</v>
      </c>
      <c r="N292" s="3">
        <v>107</v>
      </c>
      <c r="O292" s="3">
        <v>9</v>
      </c>
      <c r="P292" s="3">
        <v>8</v>
      </c>
      <c r="Q292" s="3">
        <v>18</v>
      </c>
      <c r="R292" s="3">
        <v>0.4</v>
      </c>
      <c r="S292" s="3">
        <v>6.56</v>
      </c>
      <c r="T292" s="3">
        <v>0</v>
      </c>
      <c r="U292" s="3">
        <v>9.8800000000000008</v>
      </c>
    </row>
    <row r="293" spans="1:21">
      <c r="A293" s="3" t="s">
        <v>92</v>
      </c>
      <c r="B293" s="3" t="s">
        <v>93</v>
      </c>
      <c r="C293" s="3">
        <v>200</v>
      </c>
      <c r="D293" s="3">
        <v>4.7</v>
      </c>
      <c r="E293" s="3">
        <v>5.7</v>
      </c>
      <c r="F293" s="3">
        <v>10.1</v>
      </c>
      <c r="G293" s="3">
        <v>110.4</v>
      </c>
      <c r="H293" s="3">
        <v>0.03</v>
      </c>
      <c r="I293" s="3">
        <v>0.04</v>
      </c>
      <c r="J293" s="3">
        <v>134.66</v>
      </c>
      <c r="K293" s="3">
        <v>0</v>
      </c>
      <c r="L293" s="3">
        <v>6.77</v>
      </c>
      <c r="M293" s="3">
        <v>107.03</v>
      </c>
      <c r="N293" s="3">
        <v>264.63</v>
      </c>
      <c r="O293" s="3">
        <v>33.68</v>
      </c>
      <c r="P293" s="3">
        <v>19.22</v>
      </c>
      <c r="Q293" s="3">
        <v>42.64</v>
      </c>
      <c r="R293" s="3">
        <v>0.87</v>
      </c>
      <c r="S293" s="3">
        <v>17.16</v>
      </c>
      <c r="T293" s="3">
        <v>0.4</v>
      </c>
      <c r="U293" s="3">
        <v>22.62</v>
      </c>
    </row>
    <row r="294" spans="1:21">
      <c r="A294" s="3" t="s">
        <v>119</v>
      </c>
      <c r="B294" s="3" t="s">
        <v>120</v>
      </c>
      <c r="C294" s="3">
        <v>130</v>
      </c>
      <c r="D294" s="3">
        <v>4.5999999999999996</v>
      </c>
      <c r="E294" s="3">
        <v>4.3</v>
      </c>
      <c r="F294" s="3">
        <v>28.4</v>
      </c>
      <c r="G294" s="3">
        <v>170.6</v>
      </c>
      <c r="H294" s="3">
        <v>0.05</v>
      </c>
      <c r="I294" s="3">
        <v>0.02</v>
      </c>
      <c r="J294" s="3">
        <v>15.91</v>
      </c>
      <c r="K294" s="3">
        <v>0.08</v>
      </c>
      <c r="L294" s="3">
        <v>0</v>
      </c>
      <c r="M294" s="3">
        <v>129.16</v>
      </c>
      <c r="N294" s="3">
        <v>46.62</v>
      </c>
      <c r="O294" s="3">
        <v>91.72</v>
      </c>
      <c r="P294" s="3">
        <v>6.24</v>
      </c>
      <c r="Q294" s="3">
        <v>35.28</v>
      </c>
      <c r="R294" s="3">
        <v>0.64</v>
      </c>
      <c r="S294" s="3">
        <v>18</v>
      </c>
      <c r="T294" s="3">
        <v>0.05</v>
      </c>
      <c r="U294" s="3">
        <v>10.33</v>
      </c>
    </row>
    <row r="295" spans="1:21" ht="30">
      <c r="A295" s="15" t="s">
        <v>130</v>
      </c>
      <c r="B295" s="8" t="s">
        <v>153</v>
      </c>
      <c r="C295" s="3">
        <v>75</v>
      </c>
      <c r="D295" s="3">
        <v>8.98</v>
      </c>
      <c r="E295" s="3">
        <v>9.49</v>
      </c>
      <c r="F295" s="3">
        <v>7.31</v>
      </c>
      <c r="G295" s="3">
        <v>150.5</v>
      </c>
      <c r="H295" s="3">
        <v>0</v>
      </c>
      <c r="I295" s="3">
        <v>0</v>
      </c>
      <c r="J295" s="3">
        <v>0</v>
      </c>
      <c r="K295" s="3">
        <v>0</v>
      </c>
      <c r="L295" s="3">
        <v>0.79</v>
      </c>
      <c r="M295" s="3">
        <v>0</v>
      </c>
      <c r="N295" s="3">
        <v>0</v>
      </c>
      <c r="O295" s="3">
        <v>0</v>
      </c>
      <c r="P295" s="3">
        <v>0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</row>
    <row r="296" spans="1:21">
      <c r="A296" s="3" t="s">
        <v>75</v>
      </c>
      <c r="B296" s="3" t="s">
        <v>76</v>
      </c>
      <c r="C296" s="3">
        <v>30</v>
      </c>
      <c r="D296" s="3">
        <v>1</v>
      </c>
      <c r="E296" s="3">
        <v>0.7</v>
      </c>
      <c r="F296" s="3">
        <v>2.7</v>
      </c>
      <c r="G296" s="3">
        <v>21.2</v>
      </c>
      <c r="H296" s="3">
        <v>0.01</v>
      </c>
      <c r="I296" s="3">
        <v>0</v>
      </c>
      <c r="J296" s="3">
        <v>38.450000000000003</v>
      </c>
      <c r="K296" s="3">
        <v>0.01</v>
      </c>
      <c r="L296" s="3">
        <v>0.81</v>
      </c>
      <c r="M296" s="3">
        <v>3.7</v>
      </c>
      <c r="N296" s="3">
        <v>42.58</v>
      </c>
      <c r="O296" s="3">
        <v>2.77</v>
      </c>
      <c r="P296" s="3">
        <v>3.67</v>
      </c>
      <c r="Q296" s="3">
        <v>7.16</v>
      </c>
      <c r="R296" s="3">
        <v>0.15</v>
      </c>
      <c r="S296" s="3">
        <v>0.54</v>
      </c>
      <c r="T296" s="3">
        <v>0.13</v>
      </c>
      <c r="U296" s="3">
        <v>2.71</v>
      </c>
    </row>
    <row r="297" spans="1:21">
      <c r="A297" s="8" t="s">
        <v>166</v>
      </c>
      <c r="B297" s="8" t="s">
        <v>167</v>
      </c>
      <c r="C297" s="3">
        <v>150</v>
      </c>
      <c r="D297" s="3">
        <v>0.1</v>
      </c>
      <c r="E297" s="3">
        <v>0.1</v>
      </c>
      <c r="F297" s="3">
        <v>8.5</v>
      </c>
      <c r="G297" s="3">
        <v>35.6</v>
      </c>
      <c r="H297" s="3">
        <v>0</v>
      </c>
      <c r="I297" s="3">
        <v>0</v>
      </c>
      <c r="J297" s="3">
        <v>0</v>
      </c>
      <c r="K297" s="3">
        <v>0</v>
      </c>
      <c r="L297" s="3">
        <v>0.8</v>
      </c>
      <c r="M297" s="3">
        <v>0</v>
      </c>
      <c r="N297" s="3">
        <v>0</v>
      </c>
      <c r="O297" s="3">
        <v>8.9</v>
      </c>
      <c r="P297" s="3">
        <v>2.8</v>
      </c>
      <c r="Q297" s="3">
        <v>1.9</v>
      </c>
      <c r="R297" s="3">
        <v>0.4</v>
      </c>
      <c r="S297" s="3">
        <v>0</v>
      </c>
      <c r="T297" s="3">
        <v>0</v>
      </c>
      <c r="U297" s="3">
        <v>0</v>
      </c>
    </row>
    <row r="298" spans="1:21">
      <c r="A298" s="3" t="s">
        <v>32</v>
      </c>
      <c r="B298" s="3" t="s">
        <v>44</v>
      </c>
      <c r="C298" s="3">
        <v>20</v>
      </c>
      <c r="D298" s="3">
        <v>1.5</v>
      </c>
      <c r="E298" s="3">
        <v>0.2</v>
      </c>
      <c r="F298" s="3">
        <v>9.8000000000000007</v>
      </c>
      <c r="G298" s="3">
        <v>46.9</v>
      </c>
      <c r="H298" s="3">
        <v>0.02</v>
      </c>
      <c r="I298" s="3">
        <v>0.01</v>
      </c>
      <c r="J298" s="3">
        <v>0</v>
      </c>
      <c r="K298" s="3">
        <v>0</v>
      </c>
      <c r="L298" s="3">
        <v>0</v>
      </c>
      <c r="M298" s="3">
        <v>99.8</v>
      </c>
      <c r="N298" s="3">
        <v>18.600000000000001</v>
      </c>
      <c r="O298" s="3">
        <v>4</v>
      </c>
      <c r="P298" s="3">
        <v>2.8</v>
      </c>
      <c r="Q298" s="3">
        <v>13</v>
      </c>
      <c r="R298" s="3">
        <v>0.22</v>
      </c>
      <c r="S298" s="3">
        <v>0.64</v>
      </c>
      <c r="T298" s="3">
        <v>1.2</v>
      </c>
      <c r="U298" s="3">
        <v>2.9</v>
      </c>
    </row>
    <row r="299" spans="1:21">
      <c r="A299" s="3" t="s">
        <v>32</v>
      </c>
      <c r="B299" s="3" t="s">
        <v>45</v>
      </c>
      <c r="C299" s="3">
        <v>20</v>
      </c>
      <c r="D299" s="3">
        <v>1.3</v>
      </c>
      <c r="E299" s="3">
        <v>0.2</v>
      </c>
      <c r="F299" s="3">
        <v>6.7</v>
      </c>
      <c r="G299" s="3">
        <v>34.200000000000003</v>
      </c>
      <c r="H299" s="3">
        <v>0.04</v>
      </c>
      <c r="I299" s="3">
        <v>0.02</v>
      </c>
      <c r="J299" s="3">
        <v>0</v>
      </c>
      <c r="K299" s="3">
        <v>0</v>
      </c>
      <c r="L299" s="3">
        <v>0</v>
      </c>
      <c r="M299" s="3">
        <v>122</v>
      </c>
      <c r="N299" s="3">
        <v>49</v>
      </c>
      <c r="O299" s="3">
        <v>7</v>
      </c>
      <c r="P299" s="3">
        <v>9.4</v>
      </c>
      <c r="Q299" s="3">
        <v>31.6</v>
      </c>
      <c r="R299" s="3">
        <v>0.78</v>
      </c>
      <c r="S299" s="3">
        <v>0</v>
      </c>
      <c r="T299" s="3">
        <v>6.18</v>
      </c>
      <c r="U299" s="3">
        <v>0</v>
      </c>
    </row>
    <row r="300" spans="1:21">
      <c r="A300" s="3"/>
      <c r="B300" s="2" t="s">
        <v>46</v>
      </c>
      <c r="C300" s="2">
        <f>SUM(C292:C299)</f>
        <v>675</v>
      </c>
      <c r="D300" s="2">
        <f t="shared" ref="D300:U300" si="38">SUM(D292:D299)</f>
        <v>22.770000000000003</v>
      </c>
      <c r="E300" s="2">
        <f t="shared" si="38"/>
        <v>25.16</v>
      </c>
      <c r="F300" s="2">
        <f t="shared" si="38"/>
        <v>76.84</v>
      </c>
      <c r="G300" s="2">
        <f>SUM(G292:G299)</f>
        <v>625.4</v>
      </c>
      <c r="H300" s="2">
        <f t="shared" si="38"/>
        <v>0.16</v>
      </c>
      <c r="I300" s="2">
        <f t="shared" si="38"/>
        <v>0.1</v>
      </c>
      <c r="J300" s="2">
        <f t="shared" si="38"/>
        <v>249.76</v>
      </c>
      <c r="K300" s="2">
        <f t="shared" si="38"/>
        <v>0.09</v>
      </c>
      <c r="L300" s="2">
        <f t="shared" si="38"/>
        <v>10.17</v>
      </c>
      <c r="M300" s="2">
        <f t="shared" si="38"/>
        <v>629.68999999999994</v>
      </c>
      <c r="N300" s="2">
        <f t="shared" si="38"/>
        <v>528.43000000000006</v>
      </c>
      <c r="O300" s="2">
        <f t="shared" si="38"/>
        <v>157.07000000000002</v>
      </c>
      <c r="P300" s="2">
        <f t="shared" si="38"/>
        <v>52.129999999999995</v>
      </c>
      <c r="Q300" s="2">
        <f t="shared" si="38"/>
        <v>149.58000000000001</v>
      </c>
      <c r="R300" s="2">
        <f t="shared" si="38"/>
        <v>3.46</v>
      </c>
      <c r="S300" s="2">
        <f t="shared" si="38"/>
        <v>42.9</v>
      </c>
      <c r="T300" s="2">
        <f t="shared" si="38"/>
        <v>7.96</v>
      </c>
      <c r="U300" s="2">
        <f t="shared" si="38"/>
        <v>48.44</v>
      </c>
    </row>
    <row r="301" spans="1:21">
      <c r="A301" s="3"/>
      <c r="B301" s="2" t="s">
        <v>47</v>
      </c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spans="1:21">
      <c r="A302" s="3" t="s">
        <v>32</v>
      </c>
      <c r="B302" s="3" t="s">
        <v>65</v>
      </c>
      <c r="C302" s="3">
        <v>160</v>
      </c>
      <c r="D302" s="3">
        <v>0.8</v>
      </c>
      <c r="E302" s="3">
        <v>0.16</v>
      </c>
      <c r="F302" s="3">
        <v>16.16</v>
      </c>
      <c r="G302" s="3">
        <v>69.3</v>
      </c>
      <c r="H302" s="3">
        <v>0.01</v>
      </c>
      <c r="I302" s="3">
        <v>0.01</v>
      </c>
      <c r="J302" s="3">
        <v>0</v>
      </c>
      <c r="K302" s="3">
        <v>0</v>
      </c>
      <c r="L302" s="3">
        <v>1.28</v>
      </c>
      <c r="M302" s="3">
        <v>7.3</v>
      </c>
      <c r="N302" s="3">
        <v>159.36000000000001</v>
      </c>
      <c r="O302" s="3">
        <v>9.86</v>
      </c>
      <c r="P302" s="3">
        <v>5.57</v>
      </c>
      <c r="Q302" s="3">
        <v>9.74</v>
      </c>
      <c r="R302" s="3">
        <v>1.95</v>
      </c>
      <c r="S302" s="3">
        <v>0</v>
      </c>
      <c r="T302" s="3">
        <v>0</v>
      </c>
      <c r="U302" s="3">
        <v>0</v>
      </c>
    </row>
    <row r="303" spans="1:21">
      <c r="A303" s="3" t="s">
        <v>32</v>
      </c>
      <c r="B303" s="8" t="s">
        <v>168</v>
      </c>
      <c r="C303" s="3">
        <v>50</v>
      </c>
      <c r="D303" s="3">
        <v>1.6</v>
      </c>
      <c r="E303" s="3">
        <v>0.2</v>
      </c>
      <c r="F303" s="3">
        <v>10.3</v>
      </c>
      <c r="G303" s="3">
        <v>133</v>
      </c>
      <c r="H303" s="3">
        <v>0.03</v>
      </c>
      <c r="I303" s="3">
        <v>0.01</v>
      </c>
      <c r="J303" s="3">
        <v>0</v>
      </c>
      <c r="K303" s="3">
        <v>0</v>
      </c>
      <c r="L303" s="3">
        <v>0</v>
      </c>
      <c r="M303" s="3">
        <v>90.75</v>
      </c>
      <c r="N303" s="3">
        <v>27.75</v>
      </c>
      <c r="O303" s="3">
        <v>4.5</v>
      </c>
      <c r="P303" s="3">
        <v>6.9</v>
      </c>
      <c r="Q303" s="3">
        <v>18.149999999999999</v>
      </c>
      <c r="R303" s="3">
        <v>0.44</v>
      </c>
      <c r="S303" s="3">
        <v>0</v>
      </c>
      <c r="T303" s="3">
        <v>0</v>
      </c>
      <c r="U303" s="3">
        <v>0</v>
      </c>
    </row>
    <row r="304" spans="1:21">
      <c r="A304" s="3"/>
      <c r="B304" s="2" t="s">
        <v>49</v>
      </c>
      <c r="C304" s="2">
        <f>SUM(C302:C303)</f>
        <v>210</v>
      </c>
      <c r="D304" s="2">
        <f t="shared" ref="D304:U304" si="39">SUM(D302:D303)</f>
        <v>2.4000000000000004</v>
      </c>
      <c r="E304" s="2">
        <f t="shared" si="39"/>
        <v>0.36</v>
      </c>
      <c r="F304" s="2">
        <f t="shared" si="39"/>
        <v>26.46</v>
      </c>
      <c r="G304" s="2">
        <f>SUM(G302:G303)</f>
        <v>202.3</v>
      </c>
      <c r="H304" s="2">
        <f t="shared" si="39"/>
        <v>0.04</v>
      </c>
      <c r="I304" s="2">
        <f t="shared" si="39"/>
        <v>0.02</v>
      </c>
      <c r="J304" s="2">
        <f t="shared" si="39"/>
        <v>0</v>
      </c>
      <c r="K304" s="2">
        <f t="shared" si="39"/>
        <v>0</v>
      </c>
      <c r="L304" s="2">
        <f t="shared" si="39"/>
        <v>1.28</v>
      </c>
      <c r="M304" s="2">
        <f t="shared" si="39"/>
        <v>98.05</v>
      </c>
      <c r="N304" s="2">
        <f t="shared" si="39"/>
        <v>187.11</v>
      </c>
      <c r="O304" s="2">
        <f t="shared" si="39"/>
        <v>14.36</v>
      </c>
      <c r="P304" s="2">
        <f t="shared" si="39"/>
        <v>12.47</v>
      </c>
      <c r="Q304" s="2">
        <f t="shared" si="39"/>
        <v>27.89</v>
      </c>
      <c r="R304" s="2">
        <f t="shared" si="39"/>
        <v>2.39</v>
      </c>
      <c r="S304" s="2">
        <f t="shared" si="39"/>
        <v>0</v>
      </c>
      <c r="T304" s="2">
        <f t="shared" si="39"/>
        <v>0</v>
      </c>
      <c r="U304" s="2">
        <f t="shared" si="39"/>
        <v>0</v>
      </c>
    </row>
    <row r="305" spans="1:21">
      <c r="A305" s="3"/>
      <c r="B305" s="5" t="s">
        <v>50</v>
      </c>
      <c r="C305" s="5">
        <f>C287+C290+C300+C304</f>
        <v>1360</v>
      </c>
      <c r="D305" s="5">
        <f t="shared" ref="D305:U305" si="40">D287+D290+D300+D304</f>
        <v>43.95</v>
      </c>
      <c r="E305" s="5">
        <f t="shared" si="40"/>
        <v>47.47</v>
      </c>
      <c r="F305" s="5">
        <f t="shared" si="40"/>
        <v>127.55000000000001</v>
      </c>
      <c r="G305" s="5">
        <f>G287+G290+G300+G304</f>
        <v>1197.2</v>
      </c>
      <c r="H305" s="5">
        <f t="shared" si="40"/>
        <v>0.33</v>
      </c>
      <c r="I305" s="5">
        <f t="shared" si="40"/>
        <v>0.73000000000000009</v>
      </c>
      <c r="J305" s="5">
        <f t="shared" si="40"/>
        <v>465.6</v>
      </c>
      <c r="K305" s="5">
        <f t="shared" si="40"/>
        <v>2.27</v>
      </c>
      <c r="L305" s="5">
        <f t="shared" si="40"/>
        <v>12.76</v>
      </c>
      <c r="M305" s="5">
        <f t="shared" si="40"/>
        <v>1156.05</v>
      </c>
      <c r="N305" s="5">
        <f t="shared" si="40"/>
        <v>1156.69</v>
      </c>
      <c r="O305" s="5">
        <f t="shared" si="40"/>
        <v>520.65000000000009</v>
      </c>
      <c r="P305" s="5">
        <f t="shared" si="40"/>
        <v>111.38</v>
      </c>
      <c r="Q305" s="5">
        <f t="shared" si="40"/>
        <v>538.97</v>
      </c>
      <c r="R305" s="5">
        <f t="shared" si="40"/>
        <v>8.81</v>
      </c>
      <c r="S305" s="5">
        <f t="shared" si="40"/>
        <v>100.69999999999999</v>
      </c>
      <c r="T305" s="5">
        <f t="shared" si="40"/>
        <v>36.68</v>
      </c>
      <c r="U305" s="5">
        <f t="shared" si="40"/>
        <v>144.49</v>
      </c>
    </row>
    <row r="306" spans="1:2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</row>
    <row r="307" spans="1:21" ht="15.75">
      <c r="A307" s="30" t="s">
        <v>165</v>
      </c>
      <c r="B307" s="30"/>
      <c r="C307" s="30"/>
      <c r="D307" s="30"/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</row>
    <row r="308" spans="1:21">
      <c r="A308" s="7" t="s">
        <v>0</v>
      </c>
      <c r="B308" s="7" t="s">
        <v>1</v>
      </c>
      <c r="C308" s="7" t="s">
        <v>2</v>
      </c>
      <c r="D308" s="7" t="s">
        <v>3</v>
      </c>
      <c r="E308" s="7" t="s">
        <v>4</v>
      </c>
      <c r="F308" s="7" t="s">
        <v>5</v>
      </c>
      <c r="G308" s="7" t="s">
        <v>6</v>
      </c>
      <c r="H308" s="7" t="s">
        <v>7</v>
      </c>
      <c r="I308" s="7" t="s">
        <v>8</v>
      </c>
      <c r="J308" s="7" t="s">
        <v>9</v>
      </c>
      <c r="K308" s="7" t="s">
        <v>10</v>
      </c>
      <c r="L308" s="7" t="s">
        <v>11</v>
      </c>
      <c r="M308" s="7" t="s">
        <v>12</v>
      </c>
      <c r="N308" s="7" t="s">
        <v>13</v>
      </c>
      <c r="O308" s="7" t="s">
        <v>14</v>
      </c>
      <c r="P308" s="7" t="s">
        <v>15</v>
      </c>
      <c r="Q308" s="7" t="s">
        <v>16</v>
      </c>
      <c r="R308" s="7" t="s">
        <v>17</v>
      </c>
      <c r="S308" s="7" t="s">
        <v>18</v>
      </c>
      <c r="T308" s="7" t="s">
        <v>19</v>
      </c>
      <c r="U308" s="7" t="s">
        <v>20</v>
      </c>
    </row>
    <row r="309" spans="1:21">
      <c r="A309" s="7"/>
      <c r="B309" s="7"/>
      <c r="C309" s="7" t="s">
        <v>21</v>
      </c>
      <c r="D309" s="7" t="s">
        <v>21</v>
      </c>
      <c r="E309" s="7" t="s">
        <v>21</v>
      </c>
      <c r="F309" s="7" t="s">
        <v>21</v>
      </c>
      <c r="G309" s="7" t="s">
        <v>22</v>
      </c>
      <c r="H309" s="7" t="s">
        <v>23</v>
      </c>
      <c r="I309" s="7" t="s">
        <v>23</v>
      </c>
      <c r="J309" s="7" t="s">
        <v>24</v>
      </c>
      <c r="K309" s="7" t="s">
        <v>25</v>
      </c>
      <c r="L309" s="7" t="s">
        <v>23</v>
      </c>
      <c r="M309" s="7" t="s">
        <v>23</v>
      </c>
      <c r="N309" s="7" t="s">
        <v>23</v>
      </c>
      <c r="O309" s="7" t="s">
        <v>23</v>
      </c>
      <c r="P309" s="7" t="s">
        <v>23</v>
      </c>
      <c r="Q309" s="7" t="s">
        <v>23</v>
      </c>
      <c r="R309" s="7" t="s">
        <v>23</v>
      </c>
      <c r="S309" s="7" t="s">
        <v>25</v>
      </c>
      <c r="T309" s="7" t="s">
        <v>25</v>
      </c>
      <c r="U309" s="7" t="s">
        <v>25</v>
      </c>
    </row>
    <row r="310" spans="1:21">
      <c r="A310" s="3"/>
      <c r="B310" s="4" t="s">
        <v>124</v>
      </c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spans="1:21">
      <c r="A311" s="3"/>
      <c r="B311" s="2" t="s">
        <v>27</v>
      </c>
      <c r="C311" s="6" t="s">
        <v>149</v>
      </c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spans="1:21">
      <c r="A312" s="3" t="s">
        <v>52</v>
      </c>
      <c r="B312" s="3" t="s">
        <v>53</v>
      </c>
      <c r="C312" s="3">
        <v>10</v>
      </c>
      <c r="D312" s="3">
        <v>2.2999999999999998</v>
      </c>
      <c r="E312" s="3">
        <v>3</v>
      </c>
      <c r="F312" s="3">
        <v>0</v>
      </c>
      <c r="G312" s="3">
        <v>35.799999999999997</v>
      </c>
      <c r="H312" s="3">
        <v>0</v>
      </c>
      <c r="I312" s="3">
        <v>0.03</v>
      </c>
      <c r="J312" s="3">
        <v>26</v>
      </c>
      <c r="K312" s="3">
        <v>0.1</v>
      </c>
      <c r="L312" s="3">
        <v>7.0000000000000007E-2</v>
      </c>
      <c r="M312" s="3">
        <v>81</v>
      </c>
      <c r="N312" s="3">
        <v>8.8000000000000007</v>
      </c>
      <c r="O312" s="3">
        <v>88</v>
      </c>
      <c r="P312" s="3">
        <v>3.5</v>
      </c>
      <c r="Q312" s="3">
        <v>50</v>
      </c>
      <c r="R312" s="3">
        <v>0.1</v>
      </c>
      <c r="S312" s="3">
        <v>0</v>
      </c>
      <c r="T312" s="3">
        <v>1.45</v>
      </c>
      <c r="U312" s="3">
        <v>0</v>
      </c>
    </row>
    <row r="313" spans="1:21">
      <c r="A313" s="3" t="s">
        <v>104</v>
      </c>
      <c r="B313" s="3" t="s">
        <v>125</v>
      </c>
      <c r="C313" s="3">
        <v>180</v>
      </c>
      <c r="D313" s="3">
        <v>6.5</v>
      </c>
      <c r="E313" s="3">
        <v>8.4</v>
      </c>
      <c r="F313" s="3">
        <v>30.7</v>
      </c>
      <c r="G313" s="3">
        <v>224.1</v>
      </c>
      <c r="H313" s="3">
        <v>0.11</v>
      </c>
      <c r="I313" s="3">
        <v>0.15</v>
      </c>
      <c r="J313" s="3">
        <v>37.369999999999997</v>
      </c>
      <c r="K313" s="3">
        <v>0.12</v>
      </c>
      <c r="L313" s="3">
        <v>0.51</v>
      </c>
      <c r="M313" s="3">
        <v>308</v>
      </c>
      <c r="N313" s="3">
        <v>190.34</v>
      </c>
      <c r="O313" s="3">
        <v>152.51</v>
      </c>
      <c r="P313" s="3">
        <v>29.61</v>
      </c>
      <c r="Q313" s="3">
        <v>199.7</v>
      </c>
      <c r="R313" s="3">
        <v>0.76</v>
      </c>
      <c r="S313" s="3">
        <v>44.91</v>
      </c>
      <c r="T313" s="3">
        <v>15.08</v>
      </c>
      <c r="U313" s="3">
        <v>56.02</v>
      </c>
    </row>
    <row r="314" spans="1:21">
      <c r="A314" s="3" t="s">
        <v>85</v>
      </c>
      <c r="B314" s="3" t="s">
        <v>86</v>
      </c>
      <c r="C314" s="3">
        <v>150</v>
      </c>
      <c r="D314" s="3">
        <v>0.1</v>
      </c>
      <c r="E314" s="3">
        <v>0</v>
      </c>
      <c r="F314" s="3">
        <v>4.8</v>
      </c>
      <c r="G314" s="3">
        <v>19.600000000000001</v>
      </c>
      <c r="H314" s="3">
        <v>0</v>
      </c>
      <c r="I314" s="3">
        <v>0</v>
      </c>
      <c r="J314" s="3">
        <v>0.11</v>
      </c>
      <c r="K314" s="3">
        <v>0</v>
      </c>
      <c r="L314" s="3">
        <v>0.02</v>
      </c>
      <c r="M314" s="3">
        <v>0.27</v>
      </c>
      <c r="N314" s="3">
        <v>7.85</v>
      </c>
      <c r="O314" s="3">
        <v>47.93</v>
      </c>
      <c r="P314" s="3">
        <v>1.44</v>
      </c>
      <c r="Q314" s="3">
        <v>2.69</v>
      </c>
      <c r="R314" s="3">
        <v>0.28000000000000003</v>
      </c>
      <c r="S314" s="3">
        <v>0</v>
      </c>
      <c r="T314" s="3">
        <v>0</v>
      </c>
      <c r="U314" s="3">
        <v>0</v>
      </c>
    </row>
    <row r="315" spans="1:21">
      <c r="A315" s="3" t="s">
        <v>32</v>
      </c>
      <c r="B315" s="3" t="s">
        <v>33</v>
      </c>
      <c r="C315" s="3">
        <v>20</v>
      </c>
      <c r="D315" s="3">
        <v>1.6</v>
      </c>
      <c r="E315" s="3">
        <v>0.2</v>
      </c>
      <c r="F315" s="3">
        <v>9.8000000000000007</v>
      </c>
      <c r="G315" s="3">
        <v>47.5</v>
      </c>
      <c r="H315" s="3">
        <v>0.03</v>
      </c>
      <c r="I315" s="3">
        <v>0.01</v>
      </c>
      <c r="J315" s="3">
        <v>0</v>
      </c>
      <c r="K315" s="3">
        <v>0</v>
      </c>
      <c r="L315" s="3">
        <v>0</v>
      </c>
      <c r="M315" s="3">
        <v>88.6</v>
      </c>
      <c r="N315" s="3">
        <v>27.2</v>
      </c>
      <c r="O315" s="3">
        <v>4.5999999999999996</v>
      </c>
      <c r="P315" s="3">
        <v>6.8</v>
      </c>
      <c r="Q315" s="3">
        <v>17.8</v>
      </c>
      <c r="R315" s="3">
        <v>0.4</v>
      </c>
      <c r="S315" s="3">
        <v>0.64</v>
      </c>
      <c r="T315" s="3">
        <v>1.2</v>
      </c>
      <c r="U315" s="3">
        <v>2.9</v>
      </c>
    </row>
    <row r="316" spans="1:21">
      <c r="A316" s="3"/>
      <c r="B316" s="2" t="s">
        <v>34</v>
      </c>
      <c r="C316" s="2">
        <f>SUM(C312:C315)</f>
        <v>360</v>
      </c>
      <c r="D316" s="2">
        <f t="shared" ref="D316:U316" si="41">SUM(D312:D315)</f>
        <v>10.5</v>
      </c>
      <c r="E316" s="2">
        <f t="shared" si="41"/>
        <v>11.6</v>
      </c>
      <c r="F316" s="2">
        <f t="shared" si="41"/>
        <v>45.3</v>
      </c>
      <c r="G316" s="2">
        <f t="shared" si="41"/>
        <v>327</v>
      </c>
      <c r="H316" s="2">
        <f t="shared" si="41"/>
        <v>0.14000000000000001</v>
      </c>
      <c r="I316" s="2">
        <f t="shared" si="41"/>
        <v>0.19</v>
      </c>
      <c r="J316" s="2">
        <f t="shared" si="41"/>
        <v>63.48</v>
      </c>
      <c r="K316" s="2">
        <f t="shared" si="41"/>
        <v>0.22</v>
      </c>
      <c r="L316" s="2">
        <f t="shared" si="41"/>
        <v>0.60000000000000009</v>
      </c>
      <c r="M316" s="2">
        <f t="shared" si="41"/>
        <v>477.87</v>
      </c>
      <c r="N316" s="2">
        <f t="shared" si="41"/>
        <v>234.19</v>
      </c>
      <c r="O316" s="2">
        <f t="shared" si="41"/>
        <v>293.04000000000002</v>
      </c>
      <c r="P316" s="2">
        <f t="shared" si="41"/>
        <v>41.349999999999994</v>
      </c>
      <c r="Q316" s="2">
        <f t="shared" si="41"/>
        <v>270.19</v>
      </c>
      <c r="R316" s="2">
        <f t="shared" si="41"/>
        <v>1.54</v>
      </c>
      <c r="S316" s="2">
        <f t="shared" si="41"/>
        <v>45.55</v>
      </c>
      <c r="T316" s="2">
        <f t="shared" si="41"/>
        <v>17.73</v>
      </c>
      <c r="U316" s="2">
        <f t="shared" si="41"/>
        <v>58.92</v>
      </c>
    </row>
    <row r="317" spans="1:21">
      <c r="A317" s="3"/>
      <c r="B317" s="2" t="s">
        <v>35</v>
      </c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spans="1:21">
      <c r="A318" s="3" t="s">
        <v>32</v>
      </c>
      <c r="B318" s="3" t="s">
        <v>36</v>
      </c>
      <c r="C318" s="3">
        <v>150</v>
      </c>
      <c r="D318" s="3">
        <v>4.4000000000000004</v>
      </c>
      <c r="E318" s="3">
        <v>3.8</v>
      </c>
      <c r="F318" s="3">
        <v>7.2</v>
      </c>
      <c r="G318" s="3">
        <v>80</v>
      </c>
      <c r="H318" s="3">
        <v>0.06</v>
      </c>
      <c r="I318" s="3">
        <v>0.23</v>
      </c>
      <c r="J318" s="3">
        <v>33</v>
      </c>
      <c r="K318" s="3">
        <v>0</v>
      </c>
      <c r="L318" s="3">
        <v>1.95</v>
      </c>
      <c r="M318" s="3">
        <v>75</v>
      </c>
      <c r="N318" s="3">
        <v>219</v>
      </c>
      <c r="O318" s="3">
        <v>180</v>
      </c>
      <c r="P318" s="3">
        <v>21</v>
      </c>
      <c r="Q318" s="3">
        <v>135</v>
      </c>
      <c r="R318" s="3">
        <v>0.15</v>
      </c>
      <c r="S318" s="3">
        <v>13.5</v>
      </c>
      <c r="T318" s="3">
        <v>3</v>
      </c>
      <c r="U318" s="3">
        <v>30</v>
      </c>
    </row>
    <row r="319" spans="1:21">
      <c r="A319" s="3"/>
      <c r="B319" s="2" t="s">
        <v>37</v>
      </c>
      <c r="C319" s="2">
        <v>150</v>
      </c>
      <c r="D319" s="2">
        <v>4.4000000000000004</v>
      </c>
      <c r="E319" s="2">
        <v>3.8</v>
      </c>
      <c r="F319" s="2">
        <v>7.2</v>
      </c>
      <c r="G319" s="2">
        <v>80</v>
      </c>
      <c r="H319" s="2">
        <v>0.06</v>
      </c>
      <c r="I319" s="2">
        <v>0.23</v>
      </c>
      <c r="J319" s="2">
        <v>33</v>
      </c>
      <c r="K319" s="2">
        <v>0</v>
      </c>
      <c r="L319" s="2">
        <v>1.95</v>
      </c>
      <c r="M319" s="2">
        <v>75</v>
      </c>
      <c r="N319" s="2">
        <v>219</v>
      </c>
      <c r="O319" s="2">
        <v>180</v>
      </c>
      <c r="P319" s="2">
        <v>21</v>
      </c>
      <c r="Q319" s="2">
        <v>135</v>
      </c>
      <c r="R319" s="2">
        <v>0.15</v>
      </c>
      <c r="S319" s="2">
        <v>13.5</v>
      </c>
      <c r="T319" s="2">
        <v>3</v>
      </c>
      <c r="U319" s="2">
        <v>30</v>
      </c>
    </row>
    <row r="320" spans="1:21">
      <c r="A320" s="3"/>
      <c r="B320" s="2" t="s">
        <v>38</v>
      </c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spans="1:21" ht="30">
      <c r="A321" s="8" t="s">
        <v>181</v>
      </c>
      <c r="B321" s="15" t="s">
        <v>182</v>
      </c>
      <c r="C321" s="3">
        <v>50</v>
      </c>
      <c r="D321" s="3">
        <v>0.46</v>
      </c>
      <c r="E321" s="3">
        <v>5.09</v>
      </c>
      <c r="F321" s="3">
        <v>3.57</v>
      </c>
      <c r="G321" s="3">
        <v>62</v>
      </c>
      <c r="H321" s="3">
        <v>0.01</v>
      </c>
      <c r="I321" s="3">
        <v>0.02</v>
      </c>
      <c r="J321" s="3">
        <v>366.45</v>
      </c>
      <c r="K321" s="3">
        <v>0</v>
      </c>
      <c r="L321" s="3">
        <v>2</v>
      </c>
      <c r="M321" s="3">
        <v>57</v>
      </c>
      <c r="N321" s="3">
        <v>86</v>
      </c>
      <c r="O321" s="3">
        <v>10</v>
      </c>
      <c r="P321" s="3">
        <v>11</v>
      </c>
      <c r="Q321" s="3">
        <v>16</v>
      </c>
      <c r="R321" s="3">
        <v>0.5</v>
      </c>
      <c r="S321" s="3">
        <v>8.5</v>
      </c>
      <c r="T321" s="3">
        <v>0</v>
      </c>
      <c r="U321" s="3">
        <v>17.98</v>
      </c>
    </row>
    <row r="322" spans="1:21">
      <c r="A322" s="3" t="s">
        <v>105</v>
      </c>
      <c r="B322" s="3" t="s">
        <v>106</v>
      </c>
      <c r="C322" s="3">
        <v>200</v>
      </c>
      <c r="D322" s="3">
        <v>4.5999999999999996</v>
      </c>
      <c r="E322" s="3">
        <v>3.3</v>
      </c>
      <c r="F322" s="3">
        <v>11.4</v>
      </c>
      <c r="G322" s="3">
        <v>93.6</v>
      </c>
      <c r="H322" s="3">
        <v>0.05</v>
      </c>
      <c r="I322" s="3">
        <v>0.04</v>
      </c>
      <c r="J322" s="3">
        <v>101.43</v>
      </c>
      <c r="K322" s="3">
        <v>0.05</v>
      </c>
      <c r="L322" s="3">
        <v>3.69</v>
      </c>
      <c r="M322" s="3">
        <v>58.01</v>
      </c>
      <c r="N322" s="3">
        <v>222.12</v>
      </c>
      <c r="O322" s="3">
        <v>13.28</v>
      </c>
      <c r="P322" s="3">
        <v>12.74</v>
      </c>
      <c r="Q322" s="3">
        <v>35.97</v>
      </c>
      <c r="R322" s="3">
        <v>0.54</v>
      </c>
      <c r="S322" s="3">
        <v>10.28</v>
      </c>
      <c r="T322" s="3">
        <v>0.94</v>
      </c>
      <c r="U322" s="3">
        <v>21.22</v>
      </c>
    </row>
    <row r="323" spans="1:21">
      <c r="A323" s="3" t="s">
        <v>87</v>
      </c>
      <c r="B323" s="3" t="s">
        <v>88</v>
      </c>
      <c r="C323" s="3">
        <v>130</v>
      </c>
      <c r="D323" s="3">
        <v>12.5</v>
      </c>
      <c r="E323" s="3">
        <v>1.1000000000000001</v>
      </c>
      <c r="F323" s="3">
        <v>29.3</v>
      </c>
      <c r="G323" s="3">
        <v>177.5</v>
      </c>
      <c r="H323" s="3">
        <v>0.38</v>
      </c>
      <c r="I323" s="3">
        <v>0.08</v>
      </c>
      <c r="J323" s="3">
        <v>0.78</v>
      </c>
      <c r="K323" s="3">
        <v>0</v>
      </c>
      <c r="L323" s="3">
        <v>0</v>
      </c>
      <c r="M323" s="3">
        <v>143.79</v>
      </c>
      <c r="N323" s="3">
        <v>471.02</v>
      </c>
      <c r="O323" s="3">
        <v>108.29</v>
      </c>
      <c r="P323" s="3">
        <v>60.59</v>
      </c>
      <c r="Q323" s="3">
        <v>186.33</v>
      </c>
      <c r="R323" s="3">
        <v>3.86</v>
      </c>
      <c r="S323" s="3">
        <v>20.65</v>
      </c>
      <c r="T323" s="3">
        <v>7.49</v>
      </c>
      <c r="U323" s="3">
        <v>19.5</v>
      </c>
    </row>
    <row r="324" spans="1:21">
      <c r="A324" s="3" t="s">
        <v>96</v>
      </c>
      <c r="B324" s="3" t="s">
        <v>97</v>
      </c>
      <c r="C324" s="3">
        <v>75</v>
      </c>
      <c r="D324" s="3">
        <v>9.8000000000000007</v>
      </c>
      <c r="E324" s="3">
        <v>5.8</v>
      </c>
      <c r="F324" s="3">
        <v>2.1</v>
      </c>
      <c r="G324" s="3">
        <v>100</v>
      </c>
      <c r="H324" s="3">
        <v>0.06</v>
      </c>
      <c r="I324" s="3">
        <v>0.08</v>
      </c>
      <c r="J324" s="3">
        <v>6.77</v>
      </c>
      <c r="K324" s="3">
        <v>0.12</v>
      </c>
      <c r="L324" s="3">
        <v>0.84</v>
      </c>
      <c r="M324" s="3">
        <v>82.98</v>
      </c>
      <c r="N324" s="3">
        <v>260.04000000000002</v>
      </c>
      <c r="O324" s="3">
        <v>51.16</v>
      </c>
      <c r="P324" s="3">
        <v>33.5</v>
      </c>
      <c r="Q324" s="3">
        <v>151.85</v>
      </c>
      <c r="R324" s="3">
        <v>0.55000000000000004</v>
      </c>
      <c r="S324" s="3">
        <v>100.11</v>
      </c>
      <c r="T324" s="3">
        <v>8.8800000000000008</v>
      </c>
      <c r="U324" s="3">
        <v>429.45</v>
      </c>
    </row>
    <row r="325" spans="1:21">
      <c r="A325" s="3" t="s">
        <v>61</v>
      </c>
      <c r="B325" s="3" t="s">
        <v>62</v>
      </c>
      <c r="C325" s="3">
        <v>150</v>
      </c>
      <c r="D325" s="3">
        <v>0.1</v>
      </c>
      <c r="E325" s="3">
        <v>0</v>
      </c>
      <c r="F325" s="3">
        <v>6</v>
      </c>
      <c r="G325" s="3">
        <v>24.8</v>
      </c>
      <c r="H325" s="3">
        <v>0</v>
      </c>
      <c r="I325" s="3">
        <v>0</v>
      </c>
      <c r="J325" s="3">
        <v>0.79</v>
      </c>
      <c r="K325" s="3">
        <v>0</v>
      </c>
      <c r="L325" s="3">
        <v>3.96</v>
      </c>
      <c r="M325" s="3">
        <v>1.67</v>
      </c>
      <c r="N325" s="3">
        <v>27.11</v>
      </c>
      <c r="O325" s="3">
        <v>55.85</v>
      </c>
      <c r="P325" s="3">
        <v>1.87</v>
      </c>
      <c r="Q325" s="3">
        <v>3.3</v>
      </c>
      <c r="R325" s="3">
        <v>0.06</v>
      </c>
      <c r="S325" s="3">
        <v>0.33</v>
      </c>
      <c r="T325" s="3">
        <v>7.0000000000000007E-2</v>
      </c>
      <c r="U325" s="3">
        <v>2.81</v>
      </c>
    </row>
    <row r="326" spans="1:21">
      <c r="A326" s="3" t="s">
        <v>32</v>
      </c>
      <c r="B326" s="3" t="s">
        <v>45</v>
      </c>
      <c r="C326" s="3">
        <v>20</v>
      </c>
      <c r="D326" s="3">
        <v>1.3</v>
      </c>
      <c r="E326" s="3">
        <v>0.2</v>
      </c>
      <c r="F326" s="3">
        <v>6.7</v>
      </c>
      <c r="G326" s="3">
        <v>34.200000000000003</v>
      </c>
      <c r="H326" s="3">
        <v>0.04</v>
      </c>
      <c r="I326" s="3">
        <v>0.02</v>
      </c>
      <c r="J326" s="3">
        <v>0</v>
      </c>
      <c r="K326" s="3">
        <v>0</v>
      </c>
      <c r="L326" s="3">
        <v>0</v>
      </c>
      <c r="M326" s="3">
        <v>122</v>
      </c>
      <c r="N326" s="3">
        <v>49</v>
      </c>
      <c r="O326" s="3">
        <v>7</v>
      </c>
      <c r="P326" s="3">
        <v>9.4</v>
      </c>
      <c r="Q326" s="3">
        <v>31.6</v>
      </c>
      <c r="R326" s="3">
        <v>0.78</v>
      </c>
      <c r="S326" s="3">
        <v>0</v>
      </c>
      <c r="T326" s="3">
        <v>6.18</v>
      </c>
      <c r="U326" s="3">
        <v>0</v>
      </c>
    </row>
    <row r="327" spans="1:21">
      <c r="A327" s="3"/>
      <c r="B327" s="2" t="s">
        <v>46</v>
      </c>
      <c r="C327" s="2">
        <f>SUM(C321:C326)</f>
        <v>625</v>
      </c>
      <c r="D327" s="2">
        <f>SUM(D321:D326)</f>
        <v>28.76</v>
      </c>
      <c r="E327" s="2">
        <f>SUM(E321:E326)</f>
        <v>15.489999999999998</v>
      </c>
      <c r="F327" s="2">
        <f>SUM(F321:F326)</f>
        <v>59.070000000000007</v>
      </c>
      <c r="G327" s="2">
        <f>SUM(G321:G326)</f>
        <v>492.1</v>
      </c>
      <c r="H327" s="2">
        <f>SUM(H321:H326)</f>
        <v>0.54</v>
      </c>
      <c r="I327" s="2">
        <f>SUM(I321:I326)</f>
        <v>0.24000000000000002</v>
      </c>
      <c r="J327" s="2">
        <f>SUM(J321:J326)</f>
        <v>476.21999999999997</v>
      </c>
      <c r="K327" s="2">
        <f>SUM(K321:K326)</f>
        <v>0.16999999999999998</v>
      </c>
      <c r="L327" s="2">
        <f>SUM(L321:L326)</f>
        <v>10.489999999999998</v>
      </c>
      <c r="M327" s="2">
        <f>SUM(M321:M326)</f>
        <v>465.45</v>
      </c>
      <c r="N327" s="2">
        <f>SUM(N321:N326)</f>
        <v>1115.29</v>
      </c>
      <c r="O327" s="2">
        <f>SUM(O321:O326)</f>
        <v>245.57999999999998</v>
      </c>
      <c r="P327" s="2">
        <f>SUM(P321:P326)</f>
        <v>129.10000000000002</v>
      </c>
      <c r="Q327" s="2">
        <f>SUM(Q321:Q326)</f>
        <v>425.05</v>
      </c>
      <c r="R327" s="2">
        <f>SUM(R321:R326)</f>
        <v>6.29</v>
      </c>
      <c r="S327" s="2">
        <f>SUM(S321:S326)</f>
        <v>139.87</v>
      </c>
      <c r="T327" s="2">
        <f>SUM(T321:T326)</f>
        <v>23.560000000000002</v>
      </c>
      <c r="U327" s="2">
        <f>SUM(U321:U326)</f>
        <v>490.96</v>
      </c>
    </row>
    <row r="328" spans="1:21">
      <c r="A328" s="3"/>
      <c r="B328" s="5" t="s">
        <v>50</v>
      </c>
      <c r="C328" s="5">
        <f>C316+C319+C327</f>
        <v>1135</v>
      </c>
      <c r="D328" s="5">
        <f>D316+D319+D327</f>
        <v>43.660000000000004</v>
      </c>
      <c r="E328" s="5">
        <f>E316+E319+E327</f>
        <v>30.889999999999997</v>
      </c>
      <c r="F328" s="5">
        <f>F316+F319+F327</f>
        <v>111.57000000000001</v>
      </c>
      <c r="G328" s="5">
        <f>G316+G319+G327</f>
        <v>899.1</v>
      </c>
      <c r="H328" s="5">
        <f>H316+H319+H327</f>
        <v>0.74</v>
      </c>
      <c r="I328" s="5">
        <f>I316+I319+I327</f>
        <v>0.66</v>
      </c>
      <c r="J328" s="5">
        <f>J316+J319+J327</f>
        <v>572.69999999999993</v>
      </c>
      <c r="K328" s="5">
        <f>K316+K319+K327</f>
        <v>0.39</v>
      </c>
      <c r="L328" s="5">
        <f>L316+L319+L327</f>
        <v>13.04</v>
      </c>
      <c r="M328" s="5">
        <f>M316+M319+M327</f>
        <v>1018.3199999999999</v>
      </c>
      <c r="N328" s="5">
        <f>N316+N319+N327</f>
        <v>1568.48</v>
      </c>
      <c r="O328" s="5">
        <f>O316+O319+O327</f>
        <v>718.62</v>
      </c>
      <c r="P328" s="5">
        <f>P316+P319+P327</f>
        <v>191.45000000000002</v>
      </c>
      <c r="Q328" s="5">
        <f>Q316+Q319+Q327</f>
        <v>830.24</v>
      </c>
      <c r="R328" s="5">
        <f>R316+R319+R327</f>
        <v>7.98</v>
      </c>
      <c r="S328" s="5">
        <f>S316+S319+S327</f>
        <v>198.92000000000002</v>
      </c>
      <c r="T328" s="5">
        <f>T316+T319+T327</f>
        <v>44.290000000000006</v>
      </c>
      <c r="U328" s="5">
        <f>U316+U319+U327</f>
        <v>579.88</v>
      </c>
    </row>
    <row r="330" spans="1:21" ht="15.75">
      <c r="B330" s="35" t="s">
        <v>132</v>
      </c>
      <c r="C330" s="32" t="s">
        <v>133</v>
      </c>
      <c r="D330" s="32"/>
      <c r="E330" s="32"/>
      <c r="F330" s="36" t="s">
        <v>6</v>
      </c>
      <c r="G330" s="38" t="s">
        <v>134</v>
      </c>
      <c r="H330" s="38"/>
      <c r="I330" s="38"/>
      <c r="J330" s="38"/>
      <c r="K330" s="38"/>
      <c r="L330" s="38" t="s">
        <v>135</v>
      </c>
      <c r="M330" s="38"/>
      <c r="N330" s="38"/>
      <c r="O330" s="38"/>
      <c r="P330" s="38"/>
      <c r="Q330" s="38"/>
      <c r="R330" s="38"/>
      <c r="S330" s="38"/>
      <c r="T330" s="38"/>
    </row>
    <row r="331" spans="1:21" ht="30">
      <c r="B331" s="35"/>
      <c r="C331" s="10" t="s">
        <v>3</v>
      </c>
      <c r="D331" s="11" t="s">
        <v>4</v>
      </c>
      <c r="E331" s="11" t="s">
        <v>5</v>
      </c>
      <c r="F331" s="37"/>
      <c r="G331" s="7" t="s">
        <v>7</v>
      </c>
      <c r="H331" s="7" t="s">
        <v>8</v>
      </c>
      <c r="I331" s="7" t="s">
        <v>9</v>
      </c>
      <c r="J331" s="7" t="s">
        <v>10</v>
      </c>
      <c r="K331" s="7" t="s">
        <v>11</v>
      </c>
      <c r="L331" s="7" t="s">
        <v>12</v>
      </c>
      <c r="M331" s="7" t="s">
        <v>13</v>
      </c>
      <c r="N331" s="7" t="s">
        <v>14</v>
      </c>
      <c r="O331" s="7" t="s">
        <v>15</v>
      </c>
      <c r="P331" s="7" t="s">
        <v>16</v>
      </c>
      <c r="Q331" s="7" t="s">
        <v>17</v>
      </c>
      <c r="R331" s="7" t="s">
        <v>18</v>
      </c>
      <c r="S331" s="7" t="s">
        <v>19</v>
      </c>
      <c r="T331" s="7" t="s">
        <v>20</v>
      </c>
    </row>
    <row r="332" spans="1:21">
      <c r="B332" s="35"/>
      <c r="C332" s="7" t="s">
        <v>21</v>
      </c>
      <c r="D332" s="7" t="s">
        <v>21</v>
      </c>
      <c r="E332" s="7" t="s">
        <v>21</v>
      </c>
      <c r="F332" s="12" t="s">
        <v>22</v>
      </c>
      <c r="G332" s="7" t="s">
        <v>23</v>
      </c>
      <c r="H332" s="7" t="s">
        <v>23</v>
      </c>
      <c r="I332" s="7" t="s">
        <v>24</v>
      </c>
      <c r="J332" s="7" t="s">
        <v>25</v>
      </c>
      <c r="K332" s="7" t="s">
        <v>23</v>
      </c>
      <c r="L332" s="7" t="s">
        <v>23</v>
      </c>
      <c r="M332" s="7" t="s">
        <v>23</v>
      </c>
      <c r="N332" s="7" t="s">
        <v>23</v>
      </c>
      <c r="O332" s="7" t="s">
        <v>23</v>
      </c>
      <c r="P332" s="7" t="s">
        <v>23</v>
      </c>
      <c r="Q332" s="7" t="s">
        <v>23</v>
      </c>
      <c r="R332" s="7" t="s">
        <v>25</v>
      </c>
      <c r="S332" s="7" t="s">
        <v>25</v>
      </c>
      <c r="T332" s="7" t="s">
        <v>25</v>
      </c>
    </row>
    <row r="333" spans="1:21">
      <c r="B333" s="8" t="s">
        <v>136</v>
      </c>
      <c r="C333" s="13">
        <f>D33+D60+D88+D117+D144+D194+D221+D248+D277+D305+D328+D168</f>
        <v>552.78</v>
      </c>
      <c r="D333" s="13">
        <f>E33+E60+E88+E117+E144+E194+E221+E248+E277+E305+E328+E168</f>
        <v>454.58</v>
      </c>
      <c r="E333" s="13">
        <f>F33+F60+F88+F117+F144+F194+F221+F248+F277+F305+F328+F168</f>
        <v>1754.85</v>
      </c>
      <c r="F333" s="13">
        <f>G33+G60+G88+G117+G144+G194+G221+G248+G277+G305+G328+G168</f>
        <v>13392.800000000001</v>
      </c>
      <c r="G333" s="13">
        <f>H33+H60+H88+H117+H144+H194+H221+H248+H277+H305+H328+H168</f>
        <v>6.15</v>
      </c>
      <c r="H333" s="13">
        <f>I33+I60+I88+I117+I144+I194+I221+I248+I277+I305+I328+I168</f>
        <v>8.4000000000000021</v>
      </c>
      <c r="I333" s="13">
        <f>J33+J60+J88+J117+J144+J194+J221+J248+J277+J305+J328+J168</f>
        <v>4378.03</v>
      </c>
      <c r="J333" s="13">
        <f>K33+K60+K88+K117+K144+K194+K221+K248+K277+K305+K328+K168</f>
        <v>7.330000000000001</v>
      </c>
      <c r="K333" s="13">
        <f>L33+L60+L88+L117+L144+L194+L221+L248+L277+L305+L328+L168</f>
        <v>269.01</v>
      </c>
      <c r="L333" s="13">
        <f>M33+M60+M88+M117+M144+M194+M221+M248+M277+M305+M328+M168</f>
        <v>12925.109999999997</v>
      </c>
      <c r="M333" s="13">
        <f>N33+N60+N88+N117+N144+N194+N221+N248+N277+N305+N328+N168</f>
        <v>19132.48</v>
      </c>
      <c r="N333" s="13">
        <f>O33+O60+O88+O117+O144+O194+O221+O248+O277+O305+O328+O168</f>
        <v>7700.0999999999985</v>
      </c>
      <c r="O333" s="13">
        <f>P33+P60+P88+P117+P144+P194+P221+P248+P277+P305+P328+P168</f>
        <v>2110.66</v>
      </c>
      <c r="P333" s="13">
        <f>Q33+Q60+Q88+Q117+Q144+Q194+Q221+Q248+Q277+Q305+Q328+Q168</f>
        <v>8407.31</v>
      </c>
      <c r="Q333" s="13">
        <f>R33+R60+R88+R117+R144+R194+R221+R248+R277+R305+R328+R168</f>
        <v>108.86000000000001</v>
      </c>
      <c r="R333" s="13">
        <f>S33+S60+S88+S117+S144+S194+S221+S248+S277+S305+S328+S168</f>
        <v>1451.5700000000002</v>
      </c>
      <c r="S333" s="13">
        <f>T33+T60+T88+T117+T144+T194+T221+T248+T277+T305+T328+T168</f>
        <v>383.74</v>
      </c>
      <c r="T333" s="13">
        <f>U33+U60+U88+U117+U144+U194+U221+U248+U277+U305+U328+U168</f>
        <v>2823.05</v>
      </c>
    </row>
    <row r="334" spans="1:21">
      <c r="B334" s="8" t="s">
        <v>137</v>
      </c>
      <c r="C334" s="14">
        <f>C333/12</f>
        <v>46.064999999999998</v>
      </c>
      <c r="D334" s="14">
        <f t="shared" ref="D334:T334" si="42">D333/12</f>
        <v>37.881666666666668</v>
      </c>
      <c r="E334" s="13">
        <f t="shared" si="42"/>
        <v>146.23749999999998</v>
      </c>
      <c r="F334" s="13">
        <f t="shared" si="42"/>
        <v>1116.0666666666668</v>
      </c>
      <c r="G334" s="14">
        <f t="shared" si="42"/>
        <v>0.51250000000000007</v>
      </c>
      <c r="H334" s="14">
        <f t="shared" si="42"/>
        <v>0.70000000000000018</v>
      </c>
      <c r="I334" s="13">
        <f t="shared" si="42"/>
        <v>364.83583333333331</v>
      </c>
      <c r="J334" s="14">
        <f t="shared" si="42"/>
        <v>0.61083333333333345</v>
      </c>
      <c r="K334" s="13">
        <f t="shared" si="42"/>
        <v>22.4175</v>
      </c>
      <c r="L334" s="13">
        <f t="shared" si="42"/>
        <v>1077.0924999999997</v>
      </c>
      <c r="M334" s="13">
        <f t="shared" si="42"/>
        <v>1594.3733333333332</v>
      </c>
      <c r="N334" s="13">
        <f t="shared" si="42"/>
        <v>641.67499999999984</v>
      </c>
      <c r="O334" s="13">
        <f t="shared" si="42"/>
        <v>175.88833333333332</v>
      </c>
      <c r="P334" s="13">
        <f t="shared" si="42"/>
        <v>700.60916666666662</v>
      </c>
      <c r="Q334" s="14">
        <f t="shared" si="42"/>
        <v>9.0716666666666672</v>
      </c>
      <c r="R334" s="13">
        <f t="shared" si="42"/>
        <v>120.96416666666669</v>
      </c>
      <c r="S334" s="13">
        <f t="shared" si="42"/>
        <v>31.978333333333335</v>
      </c>
      <c r="T334" s="13">
        <f t="shared" si="42"/>
        <v>235.25416666666669</v>
      </c>
    </row>
    <row r="335" spans="1:21" ht="30">
      <c r="B335" s="15" t="s">
        <v>138</v>
      </c>
      <c r="C335" s="16">
        <f>C333*4/F333*100</f>
        <v>16.509766441670148</v>
      </c>
      <c r="D335" s="16">
        <f>D333*9/F333*100</f>
        <v>30.547906337733703</v>
      </c>
      <c r="E335" s="16">
        <v>52.94</v>
      </c>
      <c r="F335" s="17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</row>
    <row r="337" spans="2:20">
      <c r="C337" s="31" t="s">
        <v>139</v>
      </c>
      <c r="D337" s="31"/>
      <c r="E337" s="31"/>
      <c r="F337" s="31"/>
      <c r="G337" s="31"/>
      <c r="H337" s="31"/>
      <c r="I337" s="31"/>
      <c r="J337" s="31"/>
      <c r="K337" s="31"/>
      <c r="L337" s="31"/>
      <c r="M337" s="31"/>
      <c r="N337" s="31"/>
      <c r="O337" s="31"/>
      <c r="P337" s="31"/>
      <c r="Q337" s="31"/>
      <c r="R337" s="31"/>
      <c r="S337" s="31"/>
      <c r="T337" s="31"/>
    </row>
    <row r="339" spans="2:20">
      <c r="B339" s="2" t="s">
        <v>140</v>
      </c>
      <c r="C339" s="32" t="s">
        <v>141</v>
      </c>
      <c r="D339" s="32"/>
      <c r="E339" s="32" t="s">
        <v>142</v>
      </c>
      <c r="F339" s="32"/>
      <c r="G339" s="32" t="s">
        <v>143</v>
      </c>
      <c r="H339" s="32"/>
      <c r="I339" s="32" t="s">
        <v>144</v>
      </c>
      <c r="J339" s="32"/>
    </row>
    <row r="340" spans="2:20">
      <c r="B340" s="8" t="s">
        <v>148</v>
      </c>
      <c r="C340" s="33">
        <f>(C16+C44+C70+C99+C127+C178+C205+C231+C259+C287+C316+C154)/12</f>
        <v>347.91666666666669</v>
      </c>
      <c r="D340" s="33"/>
      <c r="E340" s="33">
        <f>(C19+C47+C73+C102+C130+C181+C208+C234+C262+C290+C319+C157)/12</f>
        <v>152.5</v>
      </c>
      <c r="F340" s="33"/>
      <c r="G340" s="33">
        <f>(C27+C55+C83+C111+C139+C189+C216+C243+C271+C300+C327+C165)/12</f>
        <v>631.66666666666663</v>
      </c>
      <c r="H340" s="33"/>
      <c r="I340" s="33">
        <f>(C32+C59+C87+C116+C143+C193+C220+C247+C276+C304)/10</f>
        <v>224.5</v>
      </c>
      <c r="J340" s="33"/>
    </row>
    <row r="342" spans="2:20">
      <c r="B342" s="27"/>
      <c r="C342" s="28"/>
      <c r="D342" s="28"/>
      <c r="E342" s="28"/>
      <c r="F342" s="28"/>
      <c r="G342" s="28"/>
      <c r="H342" s="28"/>
      <c r="I342" s="28"/>
      <c r="J342" s="28"/>
    </row>
  </sheetData>
  <sheetProtection formatCells="0" formatColumns="0" formatRows="0" insertColumns="0" insertRows="0" insertHyperlinks="0" deleteColumns="0" deleteRows="0" sort="0" autoFilter="0" pivotTables="0"/>
  <mergeCells count="34">
    <mergeCell ref="A119:U119"/>
    <mergeCell ref="A1:B1"/>
    <mergeCell ref="O1:U1"/>
    <mergeCell ref="A2:G2"/>
    <mergeCell ref="O2:U2"/>
    <mergeCell ref="A3:G3"/>
    <mergeCell ref="O3:U3"/>
    <mergeCell ref="A5:U5"/>
    <mergeCell ref="A7:U7"/>
    <mergeCell ref="A35:U35"/>
    <mergeCell ref="A62:U62"/>
    <mergeCell ref="A90:U90"/>
    <mergeCell ref="A279:U279"/>
    <mergeCell ref="B330:B332"/>
    <mergeCell ref="C330:E330"/>
    <mergeCell ref="F330:F331"/>
    <mergeCell ref="G330:K330"/>
    <mergeCell ref="L330:T330"/>
    <mergeCell ref="B342:J342"/>
    <mergeCell ref="A146:U146"/>
    <mergeCell ref="A307:U307"/>
    <mergeCell ref="C337:T337"/>
    <mergeCell ref="C339:D339"/>
    <mergeCell ref="E339:F339"/>
    <mergeCell ref="G339:H339"/>
    <mergeCell ref="I339:J339"/>
    <mergeCell ref="C340:D340"/>
    <mergeCell ref="E340:F340"/>
    <mergeCell ref="G340:H340"/>
    <mergeCell ref="I340:J340"/>
    <mergeCell ref="A170:U170"/>
    <mergeCell ref="A196:U196"/>
    <mergeCell ref="A223:U223"/>
    <mergeCell ref="A250:U250"/>
  </mergeCells>
  <pageMargins left="0.7" right="0.7" top="0.75" bottom="0.75" header="0.3" footer="0.3"/>
  <pageSetup scale="67" orientation="landscape" r:id="rId1"/>
  <rowBreaks count="9" manualBreakCount="9">
    <brk id="31" max="16383" man="1"/>
    <brk id="58" max="16383" man="1"/>
    <brk id="86" max="16383" man="1"/>
    <brk id="115" max="16383" man="1"/>
    <brk id="142" max="16383" man="1"/>
    <brk id="171" max="16383" man="1"/>
    <brk id="199" max="16383" man="1"/>
    <brk id="225" max="16383" man="1"/>
    <brk id="25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дней без курицей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MAXIM</cp:lastModifiedBy>
  <cp:lastPrinted>2021-11-02T12:55:40Z</cp:lastPrinted>
  <dcterms:created xsi:type="dcterms:W3CDTF">2021-08-27T10:43:40Z</dcterms:created>
  <dcterms:modified xsi:type="dcterms:W3CDTF">2024-12-13T13:40:40Z</dcterms:modified>
  <cp:category/>
</cp:coreProperties>
</file>